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K11" i="1" l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3" i="1"/>
  <c r="K104" i="1"/>
  <c r="K105" i="1"/>
  <c r="K106" i="1"/>
  <c r="K107" i="1"/>
  <c r="K108" i="1"/>
  <c r="K109" i="1"/>
  <c r="K110" i="1"/>
  <c r="K111" i="1"/>
  <c r="K112" i="1"/>
  <c r="K115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4" i="1"/>
  <c r="K205" i="1"/>
  <c r="K206" i="1"/>
  <c r="K208" i="1"/>
  <c r="K209" i="1"/>
  <c r="K210" i="1"/>
  <c r="K211" i="1"/>
  <c r="K212" i="1"/>
  <c r="K213" i="1"/>
  <c r="K214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7" i="1"/>
  <c r="K268" i="1"/>
  <c r="K269" i="1"/>
  <c r="K272" i="1"/>
  <c r="K273" i="1"/>
  <c r="K274" i="1"/>
  <c r="K275" i="1"/>
  <c r="K277" i="1"/>
  <c r="K278" i="1"/>
  <c r="K279" i="1"/>
  <c r="K280" i="1"/>
  <c r="K281" i="1"/>
  <c r="K282" i="1"/>
  <c r="K283" i="1"/>
  <c r="K284" i="1"/>
  <c r="K286" i="1"/>
  <c r="K287" i="1"/>
  <c r="K289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3" i="1"/>
  <c r="K324" i="1"/>
  <c r="K325" i="1"/>
  <c r="K326" i="1"/>
  <c r="K327" i="1"/>
  <c r="K328" i="1"/>
  <c r="K331" i="1"/>
  <c r="K332" i="1"/>
  <c r="K333" i="1"/>
  <c r="K334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J154" i="1"/>
  <c r="I154" i="1"/>
  <c r="G154" i="1"/>
  <c r="H154" i="1"/>
  <c r="J23" i="1"/>
  <c r="J390" i="1"/>
  <c r="I390" i="1"/>
  <c r="J366" i="1"/>
  <c r="I366" i="1"/>
  <c r="I344" i="1"/>
  <c r="I295" i="1"/>
  <c r="J161" i="1"/>
  <c r="I161" i="1"/>
  <c r="J67" i="1"/>
  <c r="I67" i="1"/>
  <c r="J417" i="1"/>
  <c r="J407" i="1"/>
  <c r="J408" i="1"/>
  <c r="I407" i="1"/>
  <c r="I408" i="1"/>
  <c r="J370" i="1"/>
  <c r="J371" i="1"/>
  <c r="I370" i="1"/>
  <c r="I371" i="1"/>
  <c r="J358" i="1"/>
  <c r="I358" i="1"/>
  <c r="J318" i="1"/>
  <c r="I318" i="1"/>
  <c r="J319" i="1"/>
  <c r="I319" i="1"/>
  <c r="J164" i="1"/>
  <c r="I164" i="1"/>
  <c r="J162" i="1"/>
  <c r="I162" i="1"/>
  <c r="J91" i="1"/>
  <c r="J92" i="1"/>
  <c r="I91" i="1"/>
  <c r="I92" i="1"/>
  <c r="J52" i="1"/>
  <c r="I52" i="1"/>
  <c r="J53" i="1"/>
  <c r="I53" i="1"/>
  <c r="I28" i="1"/>
  <c r="I27" i="1" s="1"/>
  <c r="J37" i="1"/>
  <c r="J38" i="1"/>
  <c r="I37" i="1"/>
  <c r="I38" i="1"/>
  <c r="J429" i="1"/>
  <c r="J428" i="1" s="1"/>
  <c r="J427" i="1" s="1"/>
  <c r="J426" i="1" s="1"/>
  <c r="I429" i="1"/>
  <c r="I428" i="1"/>
  <c r="I427" i="1" s="1"/>
  <c r="I426" i="1" s="1"/>
  <c r="J424" i="1"/>
  <c r="J423" i="1" s="1"/>
  <c r="I424" i="1"/>
  <c r="I423" i="1"/>
  <c r="J421" i="1"/>
  <c r="J420" i="1" s="1"/>
  <c r="I421" i="1"/>
  <c r="I420" i="1"/>
  <c r="J418" i="1"/>
  <c r="I418" i="1"/>
  <c r="I417" i="1"/>
  <c r="J415" i="1"/>
  <c r="I415" i="1"/>
  <c r="J413" i="1"/>
  <c r="J412" i="1" s="1"/>
  <c r="I413" i="1"/>
  <c r="I412" i="1" s="1"/>
  <c r="I411" i="1" s="1"/>
  <c r="I410" i="1" s="1"/>
  <c r="J405" i="1"/>
  <c r="J404" i="1" s="1"/>
  <c r="I405" i="1"/>
  <c r="I404" i="1" s="1"/>
  <c r="J402" i="1"/>
  <c r="I402" i="1"/>
  <c r="J400" i="1"/>
  <c r="J399" i="1" s="1"/>
  <c r="I400" i="1"/>
  <c r="I399" i="1"/>
  <c r="J397" i="1"/>
  <c r="J396" i="1" s="1"/>
  <c r="I397" i="1"/>
  <c r="I396" i="1" s="1"/>
  <c r="J394" i="1"/>
  <c r="I394" i="1"/>
  <c r="J392" i="1"/>
  <c r="I392" i="1"/>
  <c r="I391" i="1" s="1"/>
  <c r="J391" i="1"/>
  <c r="J388" i="1"/>
  <c r="J387" i="1" s="1"/>
  <c r="I388" i="1"/>
  <c r="I387" i="1"/>
  <c r="J385" i="1"/>
  <c r="J384" i="1" s="1"/>
  <c r="I385" i="1"/>
  <c r="I384" i="1" s="1"/>
  <c r="J382" i="1"/>
  <c r="J381" i="1" s="1"/>
  <c r="I382" i="1"/>
  <c r="I381" i="1" s="1"/>
  <c r="J379" i="1"/>
  <c r="J378" i="1" s="1"/>
  <c r="I379" i="1"/>
  <c r="I378" i="1" s="1"/>
  <c r="J375" i="1"/>
  <c r="J374" i="1" s="1"/>
  <c r="I375" i="1"/>
  <c r="I374" i="1"/>
  <c r="J368" i="1"/>
  <c r="J367" i="1" s="1"/>
  <c r="I368" i="1"/>
  <c r="I367" i="1" s="1"/>
  <c r="J364" i="1"/>
  <c r="J363" i="1" s="1"/>
  <c r="J362" i="1" s="1"/>
  <c r="I364" i="1"/>
  <c r="I363" i="1" s="1"/>
  <c r="I362" i="1" s="1"/>
  <c r="J356" i="1"/>
  <c r="J355" i="1" s="1"/>
  <c r="I356" i="1"/>
  <c r="I355" i="1" s="1"/>
  <c r="J353" i="1"/>
  <c r="I353" i="1"/>
  <c r="J351" i="1"/>
  <c r="I351" i="1"/>
  <c r="J349" i="1"/>
  <c r="I349" i="1"/>
  <c r="I348" i="1"/>
  <c r="J346" i="1"/>
  <c r="J345" i="1" s="1"/>
  <c r="I346" i="1"/>
  <c r="I345" i="1" s="1"/>
  <c r="J342" i="1"/>
  <c r="J341" i="1" s="1"/>
  <c r="I342" i="1"/>
  <c r="I341" i="1" s="1"/>
  <c r="J339" i="1"/>
  <c r="J338" i="1" s="1"/>
  <c r="I339" i="1"/>
  <c r="I338" i="1" s="1"/>
  <c r="J336" i="1"/>
  <c r="J335" i="1" s="1"/>
  <c r="K335" i="1" s="1"/>
  <c r="I336" i="1"/>
  <c r="I335" i="1" s="1"/>
  <c r="J333" i="1"/>
  <c r="J332" i="1" s="1"/>
  <c r="I333" i="1"/>
  <c r="I332" i="1" s="1"/>
  <c r="J330" i="1"/>
  <c r="J329" i="1" s="1"/>
  <c r="K329" i="1" s="1"/>
  <c r="I330" i="1"/>
  <c r="I329" i="1" s="1"/>
  <c r="J327" i="1"/>
  <c r="J326" i="1" s="1"/>
  <c r="I327" i="1"/>
  <c r="I326" i="1" s="1"/>
  <c r="J324" i="1"/>
  <c r="J323" i="1" s="1"/>
  <c r="I324" i="1"/>
  <c r="I323" i="1" s="1"/>
  <c r="J316" i="1"/>
  <c r="J315" i="1" s="1"/>
  <c r="I316" i="1"/>
  <c r="I315" i="1" s="1"/>
  <c r="J313" i="1"/>
  <c r="J312" i="1" s="1"/>
  <c r="I313" i="1"/>
  <c r="I312" i="1" s="1"/>
  <c r="J310" i="1"/>
  <c r="J309" i="1" s="1"/>
  <c r="I310" i="1"/>
  <c r="I309" i="1" s="1"/>
  <c r="J307" i="1"/>
  <c r="J306" i="1" s="1"/>
  <c r="J295" i="1" s="1"/>
  <c r="I307" i="1"/>
  <c r="I306" i="1" s="1"/>
  <c r="J304" i="1"/>
  <c r="I304" i="1"/>
  <c r="J302" i="1"/>
  <c r="I302" i="1"/>
  <c r="J300" i="1"/>
  <c r="J299" i="1" s="1"/>
  <c r="I300" i="1"/>
  <c r="I299" i="1" s="1"/>
  <c r="J297" i="1"/>
  <c r="J296" i="1" s="1"/>
  <c r="I297" i="1"/>
  <c r="I296" i="1" s="1"/>
  <c r="J293" i="1"/>
  <c r="I293" i="1"/>
  <c r="J291" i="1"/>
  <c r="J290" i="1" s="1"/>
  <c r="K290" i="1" s="1"/>
  <c r="I291" i="1"/>
  <c r="I290" i="1" s="1"/>
  <c r="J288" i="1"/>
  <c r="K288" i="1" s="1"/>
  <c r="I288" i="1"/>
  <c r="J286" i="1"/>
  <c r="J285" i="1" s="1"/>
  <c r="K285" i="1" s="1"/>
  <c r="I286" i="1"/>
  <c r="I285" i="1"/>
  <c r="J283" i="1"/>
  <c r="I283" i="1"/>
  <c r="J281" i="1"/>
  <c r="I281" i="1"/>
  <c r="I280" i="1" s="1"/>
  <c r="J280" i="1"/>
  <c r="J278" i="1"/>
  <c r="J277" i="1" s="1"/>
  <c r="I278" i="1"/>
  <c r="I277" i="1" s="1"/>
  <c r="J274" i="1"/>
  <c r="J273" i="1" s="1"/>
  <c r="I274" i="1"/>
  <c r="I273" i="1" s="1"/>
  <c r="J271" i="1"/>
  <c r="J270" i="1" s="1"/>
  <c r="K270" i="1" s="1"/>
  <c r="I271" i="1"/>
  <c r="I270" i="1" s="1"/>
  <c r="J268" i="1"/>
  <c r="J267" i="1" s="1"/>
  <c r="I268" i="1"/>
  <c r="I267" i="1" s="1"/>
  <c r="J264" i="1"/>
  <c r="J263" i="1" s="1"/>
  <c r="I264" i="1"/>
  <c r="I263" i="1" s="1"/>
  <c r="J261" i="1"/>
  <c r="J260" i="1" s="1"/>
  <c r="I261" i="1"/>
  <c r="I260" i="1" s="1"/>
  <c r="J258" i="1"/>
  <c r="J257" i="1" s="1"/>
  <c r="I258" i="1"/>
  <c r="I257" i="1" s="1"/>
  <c r="J255" i="1"/>
  <c r="J254" i="1" s="1"/>
  <c r="I255" i="1"/>
  <c r="I254" i="1" s="1"/>
  <c r="J252" i="1"/>
  <c r="J251" i="1" s="1"/>
  <c r="I252" i="1"/>
  <c r="I251" i="1" s="1"/>
  <c r="J249" i="1"/>
  <c r="J248" i="1" s="1"/>
  <c r="I249" i="1"/>
  <c r="I248" i="1" s="1"/>
  <c r="J246" i="1"/>
  <c r="J245" i="1" s="1"/>
  <c r="I246" i="1"/>
  <c r="I245" i="1" s="1"/>
  <c r="J243" i="1"/>
  <c r="J242" i="1" s="1"/>
  <c r="I243" i="1"/>
  <c r="I242" i="1" s="1"/>
  <c r="J240" i="1"/>
  <c r="J239" i="1" s="1"/>
  <c r="I240" i="1"/>
  <c r="I239" i="1" s="1"/>
  <c r="J237" i="1"/>
  <c r="J236" i="1" s="1"/>
  <c r="I237" i="1"/>
  <c r="I236" i="1" s="1"/>
  <c r="J234" i="1"/>
  <c r="J233" i="1" s="1"/>
  <c r="I234" i="1"/>
  <c r="I233" i="1" s="1"/>
  <c r="J230" i="1"/>
  <c r="J229" i="1" s="1"/>
  <c r="I230" i="1"/>
  <c r="I229" i="1" s="1"/>
  <c r="J227" i="1"/>
  <c r="J226" i="1" s="1"/>
  <c r="I227" i="1"/>
  <c r="I226" i="1" s="1"/>
  <c r="J224" i="1"/>
  <c r="J223" i="1" s="1"/>
  <c r="I224" i="1"/>
  <c r="I223" i="1" s="1"/>
  <c r="J221" i="1"/>
  <c r="J220" i="1" s="1"/>
  <c r="I221" i="1"/>
  <c r="I220" i="1" s="1"/>
  <c r="J218" i="1"/>
  <c r="J217" i="1" s="1"/>
  <c r="I218" i="1"/>
  <c r="I217" i="1" s="1"/>
  <c r="J212" i="1"/>
  <c r="J211" i="1" s="1"/>
  <c r="J210" i="1" s="1"/>
  <c r="I213" i="1"/>
  <c r="I212" i="1" s="1"/>
  <c r="I211" i="1" s="1"/>
  <c r="I210" i="1" s="1"/>
  <c r="J208" i="1"/>
  <c r="J207" i="1" s="1"/>
  <c r="K207" i="1" s="1"/>
  <c r="I208" i="1"/>
  <c r="I207" i="1" s="1"/>
  <c r="J205" i="1"/>
  <c r="J204" i="1" s="1"/>
  <c r="I205" i="1"/>
  <c r="I204" i="1" s="1"/>
  <c r="J201" i="1"/>
  <c r="J200" i="1" s="1"/>
  <c r="I201" i="1"/>
  <c r="I200" i="1" s="1"/>
  <c r="J198" i="1"/>
  <c r="J197" i="1" s="1"/>
  <c r="I198" i="1"/>
  <c r="I197" i="1" s="1"/>
  <c r="J195" i="1"/>
  <c r="J194" i="1" s="1"/>
  <c r="I195" i="1"/>
  <c r="I194" i="1" s="1"/>
  <c r="J192" i="1"/>
  <c r="I192" i="1"/>
  <c r="J190" i="1"/>
  <c r="J189" i="1" s="1"/>
  <c r="I190" i="1"/>
  <c r="I189" i="1"/>
  <c r="J187" i="1"/>
  <c r="J186" i="1" s="1"/>
  <c r="I187" i="1"/>
  <c r="I186" i="1" s="1"/>
  <c r="J184" i="1"/>
  <c r="J183" i="1" s="1"/>
  <c r="I184" i="1"/>
  <c r="I183" i="1" s="1"/>
  <c r="J181" i="1"/>
  <c r="J180" i="1" s="1"/>
  <c r="I181" i="1"/>
  <c r="I180" i="1" s="1"/>
  <c r="J177" i="1"/>
  <c r="J176" i="1" s="1"/>
  <c r="I177" i="1"/>
  <c r="I176" i="1" s="1"/>
  <c r="J174" i="1"/>
  <c r="J173" i="1" s="1"/>
  <c r="I174" i="1"/>
  <c r="I173" i="1" s="1"/>
  <c r="J171" i="1"/>
  <c r="J170" i="1" s="1"/>
  <c r="I171" i="1"/>
  <c r="I170" i="1" s="1"/>
  <c r="J168" i="1"/>
  <c r="J167" i="1" s="1"/>
  <c r="I168" i="1"/>
  <c r="I167" i="1" s="1"/>
  <c r="J159" i="1"/>
  <c r="J158" i="1" s="1"/>
  <c r="I159" i="1"/>
  <c r="I158" i="1" s="1"/>
  <c r="J156" i="1"/>
  <c r="J155" i="1" s="1"/>
  <c r="I156" i="1"/>
  <c r="I155" i="1" s="1"/>
  <c r="J151" i="1"/>
  <c r="J150" i="1" s="1"/>
  <c r="I151" i="1"/>
  <c r="I150" i="1" s="1"/>
  <c r="J148" i="1"/>
  <c r="I148" i="1"/>
  <c r="J146" i="1"/>
  <c r="J145" i="1" s="1"/>
  <c r="I146" i="1"/>
  <c r="I145" i="1" s="1"/>
  <c r="J142" i="1"/>
  <c r="J141" i="1" s="1"/>
  <c r="I142" i="1"/>
  <c r="I141" i="1" s="1"/>
  <c r="J139" i="1"/>
  <c r="J138" i="1" s="1"/>
  <c r="I139" i="1"/>
  <c r="I138" i="1" s="1"/>
  <c r="J136" i="1"/>
  <c r="J135" i="1" s="1"/>
  <c r="I136" i="1"/>
  <c r="I135" i="1" s="1"/>
  <c r="J133" i="1"/>
  <c r="J132" i="1" s="1"/>
  <c r="I133" i="1"/>
  <c r="I132" i="1" s="1"/>
  <c r="J129" i="1"/>
  <c r="J128" i="1" s="1"/>
  <c r="J127" i="1" s="1"/>
  <c r="I129" i="1"/>
  <c r="I128" i="1" s="1"/>
  <c r="I127" i="1" s="1"/>
  <c r="J125" i="1"/>
  <c r="J124" i="1" s="1"/>
  <c r="J123" i="1" s="1"/>
  <c r="I125" i="1"/>
  <c r="I124" i="1" s="1"/>
  <c r="I123" i="1" s="1"/>
  <c r="J120" i="1"/>
  <c r="J119" i="1" s="1"/>
  <c r="J118" i="1" s="1"/>
  <c r="I120" i="1"/>
  <c r="I119" i="1"/>
  <c r="I118" i="1" s="1"/>
  <c r="J116" i="1"/>
  <c r="K116" i="1" s="1"/>
  <c r="I116" i="1"/>
  <c r="I113" i="1" s="1"/>
  <c r="J114" i="1"/>
  <c r="J113" i="1" s="1"/>
  <c r="K113" i="1" s="1"/>
  <c r="I114" i="1"/>
  <c r="J111" i="1"/>
  <c r="J110" i="1" s="1"/>
  <c r="I111" i="1"/>
  <c r="I110" i="1"/>
  <c r="J108" i="1"/>
  <c r="I108" i="1"/>
  <c r="J106" i="1"/>
  <c r="I106" i="1"/>
  <c r="I103" i="1" s="1"/>
  <c r="J104" i="1"/>
  <c r="I104" i="1"/>
  <c r="J99" i="1"/>
  <c r="I99" i="1"/>
  <c r="J97" i="1"/>
  <c r="J96" i="1" s="1"/>
  <c r="J95" i="1" s="1"/>
  <c r="J94" i="1" s="1"/>
  <c r="I97" i="1"/>
  <c r="I96" i="1" s="1"/>
  <c r="I95" i="1" s="1"/>
  <c r="I94" i="1" s="1"/>
  <c r="J89" i="1"/>
  <c r="J88" i="1" s="1"/>
  <c r="I89" i="1"/>
  <c r="I88" i="1" s="1"/>
  <c r="J86" i="1"/>
  <c r="J85" i="1" s="1"/>
  <c r="I86" i="1"/>
  <c r="I85" i="1" s="1"/>
  <c r="J83" i="1"/>
  <c r="J82" i="1" s="1"/>
  <c r="I83" i="1"/>
  <c r="I82" i="1" s="1"/>
  <c r="J80" i="1"/>
  <c r="J79" i="1" s="1"/>
  <c r="I80" i="1"/>
  <c r="I79" i="1" s="1"/>
  <c r="J77" i="1"/>
  <c r="J76" i="1" s="1"/>
  <c r="I77" i="1"/>
  <c r="I76" i="1" s="1"/>
  <c r="J74" i="1"/>
  <c r="I74" i="1"/>
  <c r="J72" i="1"/>
  <c r="J71" i="1" s="1"/>
  <c r="I72" i="1"/>
  <c r="I71" i="1"/>
  <c r="J69" i="1"/>
  <c r="J68" i="1" s="1"/>
  <c r="I69" i="1"/>
  <c r="I68" i="1"/>
  <c r="J65" i="1"/>
  <c r="J64" i="1" s="1"/>
  <c r="J63" i="1" s="1"/>
  <c r="I65" i="1"/>
  <c r="I64" i="1" s="1"/>
  <c r="I63" i="1" s="1"/>
  <c r="J61" i="1"/>
  <c r="J60" i="1" s="1"/>
  <c r="I61" i="1"/>
  <c r="I60" i="1" s="1"/>
  <c r="I44" i="1" s="1"/>
  <c r="J58" i="1"/>
  <c r="I58" i="1"/>
  <c r="J56" i="1"/>
  <c r="J55" i="1" s="1"/>
  <c r="J44" i="1" s="1"/>
  <c r="I56" i="1"/>
  <c r="I55" i="1" s="1"/>
  <c r="J50" i="1"/>
  <c r="I50" i="1"/>
  <c r="J48" i="1"/>
  <c r="I48" i="1"/>
  <c r="J46" i="1"/>
  <c r="I46" i="1"/>
  <c r="I45" i="1" s="1"/>
  <c r="J42" i="1"/>
  <c r="J41" i="1" s="1"/>
  <c r="J40" i="1" s="1"/>
  <c r="I42" i="1"/>
  <c r="I41" i="1" s="1"/>
  <c r="I40" i="1" s="1"/>
  <c r="J35" i="1"/>
  <c r="J34" i="1" s="1"/>
  <c r="I35" i="1"/>
  <c r="I34" i="1" s="1"/>
  <c r="J32" i="1"/>
  <c r="I32" i="1"/>
  <c r="J30" i="1"/>
  <c r="I30" i="1"/>
  <c r="J28" i="1"/>
  <c r="J27" i="1" s="1"/>
  <c r="J25" i="1"/>
  <c r="J24" i="1" s="1"/>
  <c r="I25" i="1"/>
  <c r="I24" i="1" s="1"/>
  <c r="J21" i="1"/>
  <c r="J20" i="1" s="1"/>
  <c r="I21" i="1"/>
  <c r="I20" i="1" s="1"/>
  <c r="J18" i="1"/>
  <c r="I18" i="1"/>
  <c r="J16" i="1"/>
  <c r="J15" i="1" s="1"/>
  <c r="I16" i="1"/>
  <c r="I15" i="1" s="1"/>
  <c r="J12" i="1"/>
  <c r="J11" i="1" s="1"/>
  <c r="I12" i="1"/>
  <c r="I11" i="1" s="1"/>
  <c r="K114" i="1" l="1"/>
  <c r="K271" i="1"/>
  <c r="I276" i="1"/>
  <c r="K330" i="1"/>
  <c r="J348" i="1"/>
  <c r="J344" i="1"/>
  <c r="I373" i="1"/>
  <c r="I361" i="1" s="1"/>
  <c r="J373" i="1"/>
  <c r="J322" i="1"/>
  <c r="I166" i="1"/>
  <c r="J203" i="1"/>
  <c r="J266" i="1"/>
  <c r="J144" i="1"/>
  <c r="I14" i="1"/>
  <c r="I131" i="1"/>
  <c r="I144" i="1"/>
  <c r="I232" i="1"/>
  <c r="J216" i="1"/>
  <c r="I102" i="1"/>
  <c r="I101" i="1" s="1"/>
  <c r="J103" i="1"/>
  <c r="J102" i="1" s="1"/>
  <c r="J45" i="1"/>
  <c r="I23" i="1"/>
  <c r="J14" i="1"/>
  <c r="J179" i="1"/>
  <c r="J166" i="1"/>
  <c r="J131" i="1"/>
  <c r="I203" i="1"/>
  <c r="I153" i="1" s="1"/>
  <c r="J361" i="1"/>
  <c r="J411" i="1"/>
  <c r="J410" i="1" s="1"/>
  <c r="J232" i="1"/>
  <c r="J276" i="1"/>
  <c r="K276" i="1" s="1"/>
  <c r="I216" i="1"/>
  <c r="I266" i="1"/>
  <c r="I322" i="1"/>
  <c r="I179" i="1"/>
  <c r="F274" i="1"/>
  <c r="F273" i="1" s="1"/>
  <c r="F69" i="1"/>
  <c r="F68" i="1" s="1"/>
  <c r="J101" i="1" l="1"/>
  <c r="K101" i="1" s="1"/>
  <c r="K102" i="1"/>
  <c r="K203" i="1"/>
  <c r="J153" i="1"/>
  <c r="K153" i="1" s="1"/>
  <c r="K266" i="1"/>
  <c r="K322" i="1"/>
  <c r="J321" i="1"/>
  <c r="I321" i="1"/>
  <c r="J122" i="1"/>
  <c r="I122" i="1"/>
  <c r="I215" i="1"/>
  <c r="I10" i="1"/>
  <c r="J215" i="1"/>
  <c r="J10" i="1"/>
  <c r="K215" i="1" l="1"/>
  <c r="K321" i="1"/>
  <c r="I431" i="1"/>
  <c r="K10" i="1"/>
  <c r="J431" i="1"/>
  <c r="G12" i="1"/>
  <c r="G11" i="1" s="1"/>
  <c r="H12" i="1"/>
  <c r="H11" i="1" s="1"/>
  <c r="F12" i="1"/>
  <c r="F11" i="1" s="1"/>
  <c r="K431" i="1" l="1"/>
  <c r="F99" i="1"/>
  <c r="F246" i="1"/>
  <c r="F245" i="1" s="1"/>
  <c r="F237" i="1"/>
  <c r="F236" i="1" s="1"/>
  <c r="F218" i="1"/>
  <c r="F217" i="1" s="1"/>
  <c r="F171" i="1"/>
  <c r="F170" i="1" s="1"/>
  <c r="F89" i="1"/>
  <c r="F88" i="1" s="1"/>
  <c r="H89" i="1" l="1"/>
  <c r="H88" i="1" s="1"/>
  <c r="H328" i="1"/>
  <c r="H246" i="1" l="1"/>
  <c r="H245" i="1" s="1"/>
  <c r="H225" i="1"/>
  <c r="H237" i="1"/>
  <c r="H218" i="1"/>
  <c r="H99" i="1"/>
  <c r="H171" i="1"/>
  <c r="H170" i="1" s="1"/>
  <c r="H217" i="1" l="1"/>
  <c r="H236" i="1"/>
  <c r="H429" i="1"/>
  <c r="H428" i="1" s="1"/>
  <c r="H427" i="1" s="1"/>
  <c r="H426" i="1" s="1"/>
  <c r="H424" i="1"/>
  <c r="H423" i="1" s="1"/>
  <c r="H421" i="1"/>
  <c r="H420" i="1" s="1"/>
  <c r="H418" i="1"/>
  <c r="H417" i="1" s="1"/>
  <c r="H415" i="1"/>
  <c r="H413" i="1"/>
  <c r="H405" i="1"/>
  <c r="H404" i="1" s="1"/>
  <c r="H402" i="1"/>
  <c r="H400" i="1"/>
  <c r="H397" i="1"/>
  <c r="H396" i="1" s="1"/>
  <c r="H394" i="1"/>
  <c r="H392" i="1"/>
  <c r="H388" i="1"/>
  <c r="H387" i="1" s="1"/>
  <c r="H385" i="1"/>
  <c r="H384" i="1" s="1"/>
  <c r="H382" i="1"/>
  <c r="H381" i="1" s="1"/>
  <c r="H379" i="1"/>
  <c r="H378" i="1" s="1"/>
  <c r="H375" i="1"/>
  <c r="H374" i="1" s="1"/>
  <c r="H368" i="1"/>
  <c r="H367" i="1" s="1"/>
  <c r="H366" i="1" s="1"/>
  <c r="H364" i="1"/>
  <c r="H363" i="1" s="1"/>
  <c r="H362" i="1" s="1"/>
  <c r="H356" i="1"/>
  <c r="H355" i="1" s="1"/>
  <c r="H353" i="1"/>
  <c r="H351" i="1"/>
  <c r="H349" i="1"/>
  <c r="H346" i="1"/>
  <c r="H345" i="1" s="1"/>
  <c r="H342" i="1"/>
  <c r="H341" i="1" s="1"/>
  <c r="H339" i="1"/>
  <c r="H336" i="1"/>
  <c r="H335" i="1" s="1"/>
  <c r="H333" i="1"/>
  <c r="H332" i="1" s="1"/>
  <c r="H330" i="1"/>
  <c r="H329" i="1" s="1"/>
  <c r="H327" i="1"/>
  <c r="H326" i="1" s="1"/>
  <c r="H324" i="1"/>
  <c r="H323" i="1" s="1"/>
  <c r="H316" i="1"/>
  <c r="H315" i="1" s="1"/>
  <c r="H313" i="1"/>
  <c r="H312" i="1" s="1"/>
  <c r="H310" i="1"/>
  <c r="H309" i="1" s="1"/>
  <c r="H307" i="1"/>
  <c r="H306" i="1" s="1"/>
  <c r="H304" i="1"/>
  <c r="H302" i="1"/>
  <c r="H300" i="1"/>
  <c r="H297" i="1"/>
  <c r="H296" i="1" s="1"/>
  <c r="H293" i="1"/>
  <c r="H291" i="1"/>
  <c r="H288" i="1"/>
  <c r="H286" i="1"/>
  <c r="H283" i="1"/>
  <c r="H281" i="1"/>
  <c r="H278" i="1"/>
  <c r="H277" i="1" s="1"/>
  <c r="H271" i="1"/>
  <c r="H270" i="1" s="1"/>
  <c r="H268" i="1"/>
  <c r="H267" i="1" s="1"/>
  <c r="H264" i="1"/>
  <c r="H263" i="1" s="1"/>
  <c r="H261" i="1"/>
  <c r="H260" i="1" s="1"/>
  <c r="H258" i="1"/>
  <c r="H257" i="1" s="1"/>
  <c r="H255" i="1"/>
  <c r="H254" i="1" s="1"/>
  <c r="H252" i="1"/>
  <c r="H251" i="1" s="1"/>
  <c r="H249" i="1"/>
  <c r="H248" i="1" s="1"/>
  <c r="H243" i="1"/>
  <c r="H242" i="1" s="1"/>
  <c r="H240" i="1"/>
  <c r="H239" i="1" s="1"/>
  <c r="H234" i="1"/>
  <c r="H233" i="1" s="1"/>
  <c r="H230" i="1"/>
  <c r="H229" i="1" s="1"/>
  <c r="H227" i="1"/>
  <c r="H226" i="1" s="1"/>
  <c r="H224" i="1"/>
  <c r="H223" i="1" s="1"/>
  <c r="H221" i="1"/>
  <c r="H220" i="1" s="1"/>
  <c r="H213" i="1"/>
  <c r="H212" i="1" s="1"/>
  <c r="H211" i="1" s="1"/>
  <c r="H210" i="1" s="1"/>
  <c r="H208" i="1"/>
  <c r="H207" i="1" s="1"/>
  <c r="H205" i="1"/>
  <c r="H204" i="1" s="1"/>
  <c r="H201" i="1"/>
  <c r="H200" i="1" s="1"/>
  <c r="H198" i="1"/>
  <c r="H197" i="1" s="1"/>
  <c r="H195" i="1"/>
  <c r="H194" i="1" s="1"/>
  <c r="H192" i="1"/>
  <c r="H190" i="1"/>
  <c r="H187" i="1"/>
  <c r="H186" i="1" s="1"/>
  <c r="H184" i="1"/>
  <c r="H183" i="1" s="1"/>
  <c r="H181" i="1"/>
  <c r="H180" i="1" s="1"/>
  <c r="H177" i="1"/>
  <c r="H176" i="1" s="1"/>
  <c r="H174" i="1"/>
  <c r="H173" i="1" s="1"/>
  <c r="H168" i="1"/>
  <c r="H167" i="1" s="1"/>
  <c r="H159" i="1"/>
  <c r="H158" i="1" s="1"/>
  <c r="H156" i="1"/>
  <c r="H155" i="1" s="1"/>
  <c r="H151" i="1"/>
  <c r="H150" i="1" s="1"/>
  <c r="H148" i="1"/>
  <c r="H146" i="1"/>
  <c r="H142" i="1"/>
  <c r="H141" i="1" s="1"/>
  <c r="H139" i="1"/>
  <c r="H138" i="1" s="1"/>
  <c r="H136" i="1"/>
  <c r="H135" i="1" s="1"/>
  <c r="H133" i="1"/>
  <c r="H132" i="1" s="1"/>
  <c r="H129" i="1"/>
  <c r="H128" i="1" s="1"/>
  <c r="H127" i="1" s="1"/>
  <c r="H125" i="1"/>
  <c r="H124" i="1" s="1"/>
  <c r="H123" i="1" s="1"/>
  <c r="H120" i="1"/>
  <c r="H119" i="1" s="1"/>
  <c r="H118" i="1" s="1"/>
  <c r="H116" i="1"/>
  <c r="H114" i="1"/>
  <c r="H111" i="1"/>
  <c r="H110" i="1" s="1"/>
  <c r="H108" i="1"/>
  <c r="H106" i="1"/>
  <c r="H104" i="1"/>
  <c r="H97" i="1"/>
  <c r="H86" i="1"/>
  <c r="H85" i="1" s="1"/>
  <c r="H83" i="1"/>
  <c r="H82" i="1" s="1"/>
  <c r="H80" i="1"/>
  <c r="H79" i="1" s="1"/>
  <c r="H77" i="1"/>
  <c r="H76" i="1" s="1"/>
  <c r="H74" i="1"/>
  <c r="H72" i="1"/>
  <c r="H65" i="1"/>
  <c r="H64" i="1" s="1"/>
  <c r="H63" i="1" s="1"/>
  <c r="H61" i="1"/>
  <c r="H60" i="1" s="1"/>
  <c r="H58" i="1"/>
  <c r="H56" i="1"/>
  <c r="H50" i="1"/>
  <c r="H48" i="1"/>
  <c r="H46" i="1"/>
  <c r="H42" i="1"/>
  <c r="H41" i="1" s="1"/>
  <c r="H40" i="1" s="1"/>
  <c r="H35" i="1"/>
  <c r="H34" i="1" s="1"/>
  <c r="H32" i="1"/>
  <c r="H30" i="1"/>
  <c r="H28" i="1"/>
  <c r="H25" i="1"/>
  <c r="H24" i="1" s="1"/>
  <c r="H21" i="1"/>
  <c r="H20" i="1" s="1"/>
  <c r="H18" i="1"/>
  <c r="H16" i="1"/>
  <c r="H145" i="1" l="1"/>
  <c r="H280" i="1"/>
  <c r="H290" i="1"/>
  <c r="H412" i="1"/>
  <c r="H103" i="1"/>
  <c r="H15" i="1"/>
  <c r="H14" i="1" s="1"/>
  <c r="H71" i="1"/>
  <c r="H67" i="1" s="1"/>
  <c r="H391" i="1"/>
  <c r="H144" i="1"/>
  <c r="H399" i="1"/>
  <c r="H189" i="1"/>
  <c r="H285" i="1"/>
  <c r="H338" i="1"/>
  <c r="H322" i="1" s="1"/>
  <c r="H55" i="1"/>
  <c r="H348" i="1"/>
  <c r="H232" i="1"/>
  <c r="H216" i="1"/>
  <c r="H166" i="1"/>
  <c r="H96" i="1"/>
  <c r="H95" i="1" s="1"/>
  <c r="H94" i="1" s="1"/>
  <c r="H131" i="1"/>
  <c r="H373" i="1"/>
  <c r="H390" i="1"/>
  <c r="H411" i="1"/>
  <c r="H410" i="1" s="1"/>
  <c r="H299" i="1"/>
  <c r="H266" i="1"/>
  <c r="H203" i="1"/>
  <c r="H113" i="1"/>
  <c r="H45" i="1"/>
  <c r="H27" i="1"/>
  <c r="H179" i="1"/>
  <c r="G283" i="1"/>
  <c r="F283" i="1"/>
  <c r="H122" i="1" l="1"/>
  <c r="H276" i="1"/>
  <c r="H361" i="1"/>
  <c r="H344" i="1"/>
  <c r="H321" i="1" s="1"/>
  <c r="H295" i="1"/>
  <c r="H44" i="1"/>
  <c r="H102" i="1"/>
  <c r="H101" i="1" s="1"/>
  <c r="H23" i="1"/>
  <c r="H153" i="1"/>
  <c r="G86" i="1"/>
  <c r="G85" i="1" s="1"/>
  <c r="F86" i="1"/>
  <c r="G339" i="1"/>
  <c r="G338" i="1" s="1"/>
  <c r="F339" i="1"/>
  <c r="G418" i="1"/>
  <c r="G417" i="1" s="1"/>
  <c r="F418" i="1"/>
  <c r="F417" i="1" s="1"/>
  <c r="G125" i="1"/>
  <c r="F125" i="1"/>
  <c r="G342" i="1"/>
  <c r="G341" i="1" s="1"/>
  <c r="F342" i="1"/>
  <c r="F341" i="1" s="1"/>
  <c r="G356" i="1"/>
  <c r="G355" i="1" s="1"/>
  <c r="F356" i="1"/>
  <c r="G261" i="1"/>
  <c r="G260" i="1" s="1"/>
  <c r="G258" i="1"/>
  <c r="G257" i="1" s="1"/>
  <c r="F261" i="1"/>
  <c r="F260" i="1" s="1"/>
  <c r="F258" i="1"/>
  <c r="G249" i="1"/>
  <c r="G248" i="1" s="1"/>
  <c r="F249" i="1"/>
  <c r="F248" i="1" s="1"/>
  <c r="G213" i="1"/>
  <c r="G212" i="1" s="1"/>
  <c r="G211" i="1" s="1"/>
  <c r="G210" i="1" s="1"/>
  <c r="F213" i="1"/>
  <c r="G195" i="1"/>
  <c r="G194" i="1" s="1"/>
  <c r="F195" i="1"/>
  <c r="G205" i="1"/>
  <c r="G204" i="1" s="1"/>
  <c r="F205" i="1"/>
  <c r="G192" i="1"/>
  <c r="F192" i="1"/>
  <c r="G187" i="1"/>
  <c r="G186" i="1" s="1"/>
  <c r="F187" i="1"/>
  <c r="F186" i="1" s="1"/>
  <c r="G174" i="1"/>
  <c r="G173" i="1" s="1"/>
  <c r="F174" i="1"/>
  <c r="G116" i="1"/>
  <c r="G114" i="1"/>
  <c r="F114" i="1"/>
  <c r="F116" i="1"/>
  <c r="H215" i="1" l="1"/>
  <c r="H10" i="1"/>
  <c r="H431" i="1" s="1"/>
  <c r="F194" i="1"/>
  <c r="F355" i="1"/>
  <c r="F257" i="1"/>
  <c r="F338" i="1"/>
  <c r="F85" i="1"/>
  <c r="F204" i="1"/>
  <c r="F113" i="1"/>
  <c r="F212" i="1"/>
  <c r="F124" i="1"/>
  <c r="G113" i="1"/>
  <c r="G124" i="1"/>
  <c r="F173" i="1"/>
  <c r="F211" i="1" l="1"/>
  <c r="F123" i="1"/>
  <c r="G123" i="1"/>
  <c r="F210" i="1" l="1"/>
  <c r="G168" i="1"/>
  <c r="G167" i="1" s="1"/>
  <c r="F168" i="1"/>
  <c r="G278" i="1"/>
  <c r="G277" i="1" s="1"/>
  <c r="F278" i="1"/>
  <c r="G429" i="1"/>
  <c r="G428" i="1" s="1"/>
  <c r="G427" i="1" s="1"/>
  <c r="G426" i="1" s="1"/>
  <c r="G424" i="1"/>
  <c r="G423" i="1" s="1"/>
  <c r="G421" i="1"/>
  <c r="G420" i="1" s="1"/>
  <c r="G415" i="1"/>
  <c r="G413" i="1"/>
  <c r="G405" i="1"/>
  <c r="G404" i="1" s="1"/>
  <c r="G402" i="1"/>
  <c r="G400" i="1"/>
  <c r="G397" i="1"/>
  <c r="G396" i="1" s="1"/>
  <c r="G394" i="1"/>
  <c r="G392" i="1"/>
  <c r="G388" i="1"/>
  <c r="G387" i="1" s="1"/>
  <c r="G385" i="1"/>
  <c r="G384" i="1" s="1"/>
  <c r="G382" i="1"/>
  <c r="G381" i="1" s="1"/>
  <c r="G379" i="1"/>
  <c r="G378" i="1" s="1"/>
  <c r="G375" i="1"/>
  <c r="G374" i="1" s="1"/>
  <c r="G368" i="1"/>
  <c r="G367" i="1" s="1"/>
  <c r="G366" i="1" s="1"/>
  <c r="G364" i="1"/>
  <c r="G363" i="1" s="1"/>
  <c r="G362" i="1" s="1"/>
  <c r="G353" i="1"/>
  <c r="G351" i="1"/>
  <c r="G349" i="1"/>
  <c r="G346" i="1"/>
  <c r="G345" i="1" s="1"/>
  <c r="G336" i="1"/>
  <c r="G335" i="1" s="1"/>
  <c r="G333" i="1"/>
  <c r="G332" i="1" s="1"/>
  <c r="G330" i="1"/>
  <c r="G329" i="1" s="1"/>
  <c r="G327" i="1"/>
  <c r="G326" i="1" s="1"/>
  <c r="G324" i="1"/>
  <c r="G323" i="1" s="1"/>
  <c r="G316" i="1"/>
  <c r="G315" i="1" s="1"/>
  <c r="G313" i="1"/>
  <c r="G312" i="1" s="1"/>
  <c r="G310" i="1"/>
  <c r="G309" i="1" s="1"/>
  <c r="G307" i="1"/>
  <c r="G306" i="1" s="1"/>
  <c r="G304" i="1"/>
  <c r="G302" i="1"/>
  <c r="G300" i="1"/>
  <c r="G297" i="1"/>
  <c r="G296" i="1" s="1"/>
  <c r="G293" i="1"/>
  <c r="G291" i="1"/>
  <c r="G288" i="1"/>
  <c r="G286" i="1"/>
  <c r="G281" i="1"/>
  <c r="G280" i="1" s="1"/>
  <c r="G271" i="1"/>
  <c r="G270" i="1" s="1"/>
  <c r="G268" i="1"/>
  <c r="G267" i="1" s="1"/>
  <c r="G264" i="1"/>
  <c r="G263" i="1" s="1"/>
  <c r="G255" i="1"/>
  <c r="G254" i="1" s="1"/>
  <c r="G252" i="1"/>
  <c r="G251" i="1" s="1"/>
  <c r="G243" i="1"/>
  <c r="G242" i="1" s="1"/>
  <c r="G240" i="1"/>
  <c r="G239" i="1" s="1"/>
  <c r="G234" i="1"/>
  <c r="G233" i="1" s="1"/>
  <c r="G230" i="1"/>
  <c r="G229" i="1" s="1"/>
  <c r="G227" i="1"/>
  <c r="G226" i="1" s="1"/>
  <c r="G224" i="1"/>
  <c r="G223" i="1" s="1"/>
  <c r="G221" i="1"/>
  <c r="G220" i="1" s="1"/>
  <c r="G208" i="1"/>
  <c r="G207" i="1" s="1"/>
  <c r="G203" i="1" s="1"/>
  <c r="G201" i="1"/>
  <c r="G200" i="1" s="1"/>
  <c r="G198" i="1"/>
  <c r="G197" i="1" s="1"/>
  <c r="G190" i="1"/>
  <c r="G189" i="1" s="1"/>
  <c r="G184" i="1"/>
  <c r="G183" i="1" s="1"/>
  <c r="G181" i="1"/>
  <c r="G180" i="1" s="1"/>
  <c r="G177" i="1"/>
  <c r="G176" i="1" s="1"/>
  <c r="G159" i="1"/>
  <c r="G158" i="1" s="1"/>
  <c r="G156" i="1"/>
  <c r="G155" i="1" s="1"/>
  <c r="G151" i="1"/>
  <c r="G150" i="1" s="1"/>
  <c r="G148" i="1"/>
  <c r="G146" i="1"/>
  <c r="G142" i="1"/>
  <c r="G141" i="1" s="1"/>
  <c r="G139" i="1"/>
  <c r="G138" i="1" s="1"/>
  <c r="G136" i="1"/>
  <c r="G135" i="1" s="1"/>
  <c r="G133" i="1"/>
  <c r="G132" i="1" s="1"/>
  <c r="G129" i="1"/>
  <c r="G128" i="1" s="1"/>
  <c r="G127" i="1" s="1"/>
  <c r="G120" i="1"/>
  <c r="G119" i="1" s="1"/>
  <c r="G118" i="1" s="1"/>
  <c r="G111" i="1"/>
  <c r="G110" i="1" s="1"/>
  <c r="G108" i="1"/>
  <c r="G106" i="1"/>
  <c r="G104" i="1"/>
  <c r="G97" i="1"/>
  <c r="G96" i="1" s="1"/>
  <c r="G95" i="1" s="1"/>
  <c r="G94" i="1" s="1"/>
  <c r="G83" i="1"/>
  <c r="G82" i="1" s="1"/>
  <c r="G80" i="1"/>
  <c r="G79" i="1" s="1"/>
  <c r="G77" i="1"/>
  <c r="G76" i="1" s="1"/>
  <c r="G74" i="1"/>
  <c r="G72" i="1"/>
  <c r="G65" i="1"/>
  <c r="G64" i="1" s="1"/>
  <c r="G63" i="1" s="1"/>
  <c r="G61" i="1"/>
  <c r="G60" i="1" s="1"/>
  <c r="G58" i="1"/>
  <c r="G56" i="1"/>
  <c r="G50" i="1"/>
  <c r="G48" i="1"/>
  <c r="G46" i="1"/>
  <c r="G42" i="1"/>
  <c r="G41" i="1" s="1"/>
  <c r="G40" i="1" s="1"/>
  <c r="G35" i="1"/>
  <c r="G34" i="1" s="1"/>
  <c r="G32" i="1"/>
  <c r="G30" i="1"/>
  <c r="G28" i="1"/>
  <c r="G25" i="1"/>
  <c r="G24" i="1" s="1"/>
  <c r="G21" i="1"/>
  <c r="G20" i="1" s="1"/>
  <c r="G18" i="1"/>
  <c r="G16" i="1"/>
  <c r="G27" i="1" l="1"/>
  <c r="G23" i="1" s="1"/>
  <c r="G55" i="1"/>
  <c r="G71" i="1"/>
  <c r="G67" i="1" s="1"/>
  <c r="G145" i="1"/>
  <c r="G103" i="1"/>
  <c r="G102" i="1" s="1"/>
  <c r="G101" i="1" s="1"/>
  <c r="G299" i="1"/>
  <c r="G295" i="1" s="1"/>
  <c r="G166" i="1"/>
  <c r="F277" i="1"/>
  <c r="F167" i="1"/>
  <c r="G322" i="1"/>
  <c r="G285" i="1"/>
  <c r="G348" i="1"/>
  <c r="G232" i="1"/>
  <c r="G179" i="1"/>
  <c r="G266" i="1"/>
  <c r="G412" i="1"/>
  <c r="G411" i="1" s="1"/>
  <c r="G410" i="1" s="1"/>
  <c r="G399" i="1"/>
  <c r="G391" i="1"/>
  <c r="G290" i="1"/>
  <c r="G131" i="1"/>
  <c r="G45" i="1"/>
  <c r="G15" i="1"/>
  <c r="G216" i="1"/>
  <c r="G144" i="1"/>
  <c r="G373" i="1"/>
  <c r="G390" i="1" l="1"/>
  <c r="G361" i="1" s="1"/>
  <c r="G276" i="1"/>
  <c r="G215" i="1" s="1"/>
  <c r="G14" i="1"/>
  <c r="G122" i="1"/>
  <c r="G344" i="1"/>
  <c r="G321" i="1" s="1"/>
  <c r="G44" i="1"/>
  <c r="G153" i="1"/>
  <c r="F429" i="1"/>
  <c r="F424" i="1"/>
  <c r="F421" i="1"/>
  <c r="F415" i="1"/>
  <c r="F413" i="1"/>
  <c r="F405" i="1"/>
  <c r="F402" i="1"/>
  <c r="F400" i="1"/>
  <c r="F397" i="1"/>
  <c r="F394" i="1"/>
  <c r="F392" i="1"/>
  <c r="F388" i="1"/>
  <c r="F385" i="1"/>
  <c r="F382" i="1"/>
  <c r="F379" i="1"/>
  <c r="F375" i="1"/>
  <c r="F368" i="1"/>
  <c r="F364" i="1"/>
  <c r="F353" i="1"/>
  <c r="F351" i="1"/>
  <c r="F349" i="1"/>
  <c r="F346" i="1"/>
  <c r="F336" i="1"/>
  <c r="F333" i="1"/>
  <c r="F330" i="1"/>
  <c r="F327" i="1"/>
  <c r="F324" i="1"/>
  <c r="F316" i="1"/>
  <c r="F313" i="1"/>
  <c r="F310" i="1"/>
  <c r="F307" i="1"/>
  <c r="F304" i="1"/>
  <c r="F302" i="1"/>
  <c r="F300" i="1"/>
  <c r="F297" i="1"/>
  <c r="F293" i="1"/>
  <c r="F291" i="1"/>
  <c r="F288" i="1"/>
  <c r="F286" i="1"/>
  <c r="F281" i="1"/>
  <c r="F271" i="1"/>
  <c r="F268" i="1"/>
  <c r="F264" i="1"/>
  <c r="F255" i="1"/>
  <c r="F252" i="1"/>
  <c r="F243" i="1"/>
  <c r="F240" i="1"/>
  <c r="F234" i="1"/>
  <c r="F230" i="1"/>
  <c r="F227" i="1"/>
  <c r="F224" i="1"/>
  <c r="F221" i="1"/>
  <c r="F208" i="1"/>
  <c r="F201" i="1"/>
  <c r="F198" i="1"/>
  <c r="F190" i="1"/>
  <c r="F184" i="1"/>
  <c r="F181" i="1"/>
  <c r="F177" i="1"/>
  <c r="F159" i="1"/>
  <c r="F156" i="1"/>
  <c r="F151" i="1"/>
  <c r="F148" i="1"/>
  <c r="F146" i="1"/>
  <c r="F142" i="1"/>
  <c r="F139" i="1"/>
  <c r="F136" i="1"/>
  <c r="F133" i="1"/>
  <c r="F129" i="1"/>
  <c r="F120" i="1"/>
  <c r="F111" i="1"/>
  <c r="F108" i="1"/>
  <c r="F106" i="1"/>
  <c r="F104" i="1"/>
  <c r="F97" i="1"/>
  <c r="F83" i="1"/>
  <c r="F80" i="1"/>
  <c r="F77" i="1"/>
  <c r="F74" i="1"/>
  <c r="F72" i="1"/>
  <c r="F65" i="1"/>
  <c r="F61" i="1"/>
  <c r="F58" i="1"/>
  <c r="F56" i="1"/>
  <c r="F50" i="1"/>
  <c r="F48" i="1"/>
  <c r="F46" i="1"/>
  <c r="F42" i="1"/>
  <c r="F35" i="1"/>
  <c r="F32" i="1"/>
  <c r="F30" i="1"/>
  <c r="F28" i="1"/>
  <c r="F25" i="1"/>
  <c r="F21" i="1"/>
  <c r="F18" i="1"/>
  <c r="F16" i="1"/>
  <c r="G10" i="1" l="1"/>
  <c r="G431" i="1" s="1"/>
  <c r="F71" i="1"/>
  <c r="F374" i="1"/>
  <c r="F45" i="1"/>
  <c r="F15" i="1"/>
  <c r="F27" i="1"/>
  <c r="F290" i="1"/>
  <c r="F348" i="1"/>
  <c r="F55" i="1"/>
  <c r="F285" i="1"/>
  <c r="F299" i="1"/>
  <c r="F391" i="1"/>
  <c r="F399" i="1"/>
  <c r="F412" i="1"/>
  <c r="F103" i="1"/>
  <c r="F145" i="1"/>
  <c r="F280" i="1"/>
  <c r="F267" i="1"/>
  <c r="F345" i="1"/>
  <c r="F306" i="1"/>
  <c r="F309" i="1"/>
  <c r="F315" i="1"/>
  <c r="F296" i="1"/>
  <c r="F229" i="1"/>
  <c r="F226" i="1"/>
  <c r="F197" i="1"/>
  <c r="F200" i="1"/>
  <c r="F189" i="1"/>
  <c r="F79" i="1"/>
  <c r="F180" i="1"/>
  <c r="F138" i="1"/>
  <c r="F141" i="1"/>
  <c r="F158" i="1"/>
  <c r="F119" i="1"/>
  <c r="F155" i="1"/>
  <c r="F24" i="1"/>
  <c r="F41" i="1"/>
  <c r="F76" i="1"/>
  <c r="F34" i="1"/>
  <c r="F64" i="1"/>
  <c r="F82" i="1"/>
  <c r="F132" i="1"/>
  <c r="F183" i="1"/>
  <c r="F220" i="1"/>
  <c r="F20" i="1"/>
  <c r="F96" i="1"/>
  <c r="F95" i="1" s="1"/>
  <c r="F135" i="1"/>
  <c r="F150" i="1"/>
  <c r="F223" i="1"/>
  <c r="F270" i="1"/>
  <c r="F312" i="1"/>
  <c r="F367" i="1"/>
  <c r="F404" i="1"/>
  <c r="F60" i="1"/>
  <c r="F110" i="1"/>
  <c r="F207" i="1"/>
  <c r="F239" i="1"/>
  <c r="F251" i="1"/>
  <c r="F263" i="1"/>
  <c r="F323" i="1"/>
  <c r="F329" i="1"/>
  <c r="F335" i="1"/>
  <c r="F381" i="1"/>
  <c r="F387" i="1"/>
  <c r="F423" i="1"/>
  <c r="F428" i="1"/>
  <c r="F128" i="1"/>
  <c r="F176" i="1"/>
  <c r="F166" i="1" s="1"/>
  <c r="F233" i="1"/>
  <c r="F242" i="1"/>
  <c r="F254" i="1"/>
  <c r="F326" i="1"/>
  <c r="F332" i="1"/>
  <c r="F363" i="1"/>
  <c r="F378" i="1"/>
  <c r="F384" i="1"/>
  <c r="F396" i="1"/>
  <c r="F420" i="1"/>
  <c r="F266" i="1" l="1"/>
  <c r="F67" i="1"/>
  <c r="F216" i="1"/>
  <c r="F232" i="1"/>
  <c r="F411" i="1"/>
  <c r="F203" i="1"/>
  <c r="F102" i="1"/>
  <c r="F322" i="1"/>
  <c r="F344" i="1"/>
  <c r="F366" i="1"/>
  <c r="F179" i="1"/>
  <c r="F154" i="1"/>
  <c r="F131" i="1"/>
  <c r="F118" i="1"/>
  <c r="F40" i="1"/>
  <c r="F23" i="1"/>
  <c r="F144" i="1"/>
  <c r="F295" i="1"/>
  <c r="F14" i="1"/>
  <c r="F63" i="1"/>
  <c r="F390" i="1"/>
  <c r="F362" i="1"/>
  <c r="F44" i="1"/>
  <c r="F373" i="1"/>
  <c r="F276" i="1"/>
  <c r="F127" i="1"/>
  <c r="F427" i="1"/>
  <c r="F10" i="1" l="1"/>
  <c r="F153" i="1"/>
  <c r="F122" i="1"/>
  <c r="F94" i="1"/>
  <c r="F321" i="1"/>
  <c r="F101" i="1"/>
  <c r="F426" i="1"/>
  <c r="F410" i="1"/>
  <c r="F215" i="1"/>
  <c r="F361" i="1"/>
  <c r="F431" i="1" l="1"/>
</calcChain>
</file>

<file path=xl/sharedStrings.xml><?xml version="1.0" encoding="utf-8"?>
<sst xmlns="http://schemas.openxmlformats.org/spreadsheetml/2006/main" count="2049" uniqueCount="300">
  <si>
    <t/>
  </si>
  <si>
    <t>01</t>
  </si>
  <si>
    <t>02</t>
  </si>
  <si>
    <t>70 0 00 80010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</si>
  <si>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</si>
  <si>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</si>
  <si>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</si>
  <si>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</si>
  <si>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</si>
  <si>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</si>
  <si>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Руководство и управление в сфере установленных функций органов местного самоуправления</t>
  </si>
  <si>
    <t>70 0 00 80040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</si>
  <si>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</si>
  <si>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</si>
  <si>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</si>
  <si>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</si>
  <si>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70 0 00 80070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</si>
  <si>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</si>
  <si>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</si>
  <si>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главы местной администрации (исполнительно-рапорядительного органа муниципального образования)</t>
  </si>
  <si>
    <t>01 0 11 80020</t>
  </si>
  <si>
    <t>01 0 11 80040</t>
  </si>
  <si>
    <t>Иные бюджетные ассигнования</t>
  </si>
  <si>
    <t>800</t>
  </si>
  <si>
    <t>Уплата налогов, сборов и иных платежей</t>
  </si>
  <si>
    <t>850</t>
  </si>
  <si>
    <t>01 0 11 80070</t>
  </si>
  <si>
    <t>Судебная система</t>
  </si>
  <si>
    <t>05</t>
  </si>
  <si>
    <t>01 0 12 51200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</si>
  <si>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</si>
  <si>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</si>
  <si>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02 0 11 80040</t>
  </si>
  <si>
    <t>Обеспечение деятельности руководителя контрольно-счетного органа муниципального образования и его заместителей</t>
  </si>
  <si>
    <t>70 0 00 80050</t>
  </si>
  <si>
    <t>Резервные фонды</t>
  </si>
  <si>
    <t>11</t>
  </si>
  <si>
    <t>Резервныйфонд местной администрации</t>
  </si>
  <si>
    <t>70 0 00 83030</t>
  </si>
  <si>
    <t>Резервные средства</t>
  </si>
  <si>
    <t>870</t>
  </si>
  <si>
    <t>Другие общегосударственные вопросы</t>
  </si>
  <si>
    <t>13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</si>
  <si>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</si>
  <si>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01 0 21 12020</t>
  </si>
  <si>
    <t>Многофункциональные центры предоставления государственных и муниципальных услуг</t>
  </si>
  <si>
    <t>01 0 71 80710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</si>
  <si>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</si>
  <si>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</si>
  <si>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</si>
  <si>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</si>
  <si>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Оценка имущества, признание прав и регулирование отношений муниципальной собственности</t>
  </si>
  <si>
    <t>01 5 11 80900</t>
  </si>
  <si>
    <t>Национальная оборона</t>
  </si>
  <si>
    <t>Мобилизационная и вневойсковая подготовка</t>
  </si>
  <si>
    <t>01 0 22 51180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</si>
  <si>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</si>
  <si>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</si>
  <si>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</si>
  <si>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Единые дежурно-диспетчерские службы</t>
  </si>
  <si>
    <t>01 0 23 80700</t>
  </si>
  <si>
    <t>Расходы на выплаты персоналу казенных учреждений</t>
  </si>
  <si>
    <t>110</t>
  </si>
  <si>
    <t>Оповещение населения об опасностях, возникающих при ведении военных действий и возникновении чрезвычайных ситуаций</t>
  </si>
  <si>
    <t>01 0 23 81200</t>
  </si>
  <si>
    <t>Обеспечение пожарной безопасности</t>
  </si>
  <si>
    <t>10</t>
  </si>
  <si>
    <t>Мероприятия в сфере пожарной безопасности</t>
  </si>
  <si>
    <t>01 1 11 81140</t>
  </si>
  <si>
    <t>Национальная экономика</t>
  </si>
  <si>
    <t>Сельское хозяйство и рыболовство</t>
  </si>
  <si>
    <t>Организация и проведение на территории Брянской области мероприятий по предупреждению и ликвидации болезней животных, их лечению, защите населения от болезней,общих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</t>
  </si>
  <si>
    <t>01 0 31 12510</t>
  </si>
  <si>
    <t>Дорожное хозяйство (дорожные фонды)</t>
  </si>
  <si>
    <t>Обеспечение сохранности автомобильных дорог местного значения и условий безопасности движения по ним</t>
  </si>
  <si>
    <t>01 4 11 81610</t>
  </si>
  <si>
    <t>01 4 11 S6170</t>
  </si>
  <si>
    <t>01 4 12 81610</t>
  </si>
  <si>
    <t>Повышение безопасности дорожного движения</t>
  </si>
  <si>
    <t>01 4 13 81660</t>
  </si>
  <si>
    <t>Другие вопросы в области национальной экономики</t>
  </si>
  <si>
    <t>12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</si>
  <si>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</si>
  <si>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01 0 41 17900</t>
  </si>
  <si>
    <t>Мероприятия по землеустройству и землепользованию</t>
  </si>
  <si>
    <t>01 5 11 80910</t>
  </si>
  <si>
    <t>Жилищно-коммунальное хозяйство</t>
  </si>
  <si>
    <t>Жилищное хозяйство</t>
  </si>
  <si>
    <t>Эксплуатация и содержание имущества казны муниципального образования</t>
  </si>
  <si>
    <t>01 5 11 80920</t>
  </si>
  <si>
    <t>Уплата взносов на капитальный ремонт многоквартирных домов за объекты муниципальной казны, закрепленного за органами местного самоуправления</t>
  </si>
  <si>
    <t>01 5 11 81830</t>
  </si>
  <si>
    <t>Коммунальное хозяйство</t>
  </si>
  <si>
    <t>Мероприятия по обеспечению населения бытовыми услугами</t>
  </si>
  <si>
    <t>01 0 51 81810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</si>
  <si>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</si>
  <si>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</si>
  <si>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Подготовка объектов жилищно-коммунального хозяйства к зиме</t>
  </si>
  <si>
    <t>01 6 21 S3450</t>
  </si>
  <si>
    <t>Строительство и реконструкция (модернизация) объектов питьевого водоснабжения</t>
  </si>
  <si>
    <t>01 6 G5 52430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</si>
  <si>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</si>
  <si>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</si>
  <si>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</si>
  <si>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</si>
  <si>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Благоустройство</t>
  </si>
  <si>
    <t>Организация и обеспечение освещения улиц</t>
  </si>
  <si>
    <t>01 6 11 81690</t>
  </si>
  <si>
    <t>Озеленение территории</t>
  </si>
  <si>
    <t>01 6 11 81700</t>
  </si>
  <si>
    <t>Мероприятия по благоустройству</t>
  </si>
  <si>
    <t>01 6 11 81730</t>
  </si>
  <si>
    <t>Мероприятия по формированию современной городской среды</t>
  </si>
  <si>
    <t>05 0 11 81900</t>
  </si>
  <si>
    <t>Реализация программ формирования современной городской среды</t>
  </si>
  <si>
    <t>05 0 F2 55550</t>
  </si>
  <si>
    <t>Образование</t>
  </si>
  <si>
    <t>07</t>
  </si>
  <si>
    <t>Дошкольное образование</t>
  </si>
  <si>
    <t>Дошкольные образовательные организации</t>
  </si>
  <si>
    <t>03 2 21 80300</t>
  </si>
  <si>
    <t>Организация питания в образовательных организациях</t>
  </si>
  <si>
    <t>03 2 21 82350</t>
  </si>
  <si>
    <t>Общее образование</t>
  </si>
  <si>
    <t>Общеобразовательные организации</t>
  </si>
  <si>
    <t>03 2 21 80310</t>
  </si>
  <si>
    <t>Капитальный ремонт кровель муниципальных образовательных организаций Брянской области</t>
  </si>
  <si>
    <t>03 2 21 S4850</t>
  </si>
  <si>
    <t>Дополнительное образование детей</t>
  </si>
  <si>
    <t>Организации дополнительного образования</t>
  </si>
  <si>
    <t>04 3 31 80320</t>
  </si>
  <si>
    <t>04 3 31 S4850</t>
  </si>
  <si>
    <t>Оснащение объектов спортивной инфраструктуры спортивно-технологическим оборудованием</t>
  </si>
  <si>
    <t>Молодежная политика</t>
  </si>
  <si>
    <t>Мероприятия по проведению оздоровительной кампании детей</t>
  </si>
  <si>
    <t>03 2 22 S4790</t>
  </si>
  <si>
    <t>Совершенствование системы профилактики правонарушений и усиление борьбы с преступностью</t>
  </si>
  <si>
    <t>04 4 41 81130</t>
  </si>
  <si>
    <t>Противодействие злоупотреблению наркотиками и их незаконному обороту</t>
  </si>
  <si>
    <t>04 4 41 81150</t>
  </si>
  <si>
    <t>Социальное обеспечение и иные выплаты населению</t>
  </si>
  <si>
    <t>300</t>
  </si>
  <si>
    <t>Иные выплаты населению</t>
  </si>
  <si>
    <t>360</t>
  </si>
  <si>
    <t>Мероприятия по работе с семьей, детьми и молодежью</t>
  </si>
  <si>
    <t>04 4 51 82360</t>
  </si>
  <si>
    <t>Другие вопросы в области образования</t>
  </si>
  <si>
    <t>03 1 11 80040</t>
  </si>
  <si>
    <t>Учреждения, обеспечивающие деятельность органов местного самоуправления и муниципальных учреждений</t>
  </si>
  <si>
    <t>03 1 11 80720</t>
  </si>
  <si>
    <t>Учреждения психолого-медико-социального сопровождения</t>
  </si>
  <si>
    <t>03 2 21 80340</t>
  </si>
  <si>
    <t>Организация и проведение олимпиад, выставок, конкурсов, конференций и других общественных мероприятий</t>
  </si>
  <si>
    <t>03 2 21 82340</t>
  </si>
  <si>
    <t>Стипендии</t>
  </si>
  <si>
    <t>03 2 21 82520</t>
  </si>
  <si>
    <t>340</t>
  </si>
  <si>
    <t>Социальные выплаты гражданам, кроме публичных нормативных социальных выплат</t>
  </si>
  <si>
    <t>320</t>
  </si>
  <si>
    <t>Культура, кинематография</t>
  </si>
  <si>
    <t>08</t>
  </si>
  <si>
    <t>Культура</t>
  </si>
  <si>
    <t>Библиотеки</t>
  </si>
  <si>
    <t>04 2 21 80450</t>
  </si>
  <si>
    <t>Дворцы и дома культуры, клубы, выставочные залы</t>
  </si>
  <si>
    <t>04 2 21 80480</t>
  </si>
  <si>
    <t>Мероприятия по развитию культуры</t>
  </si>
  <si>
    <t>04 2 21 82400</t>
  </si>
  <si>
    <t>Организация и проведение праздничных и других мероприятий по вопросам местного значения</t>
  </si>
  <si>
    <t>04 2 21 82530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</si>
  <si>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</si>
  <si>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04 2 21 L4670</t>
  </si>
  <si>
    <t>Другие вопросы в области культуры, кинематографии</t>
  </si>
  <si>
    <t>04 1 11 80040</t>
  </si>
  <si>
    <t>04 1 11 80720</t>
  </si>
  <si>
    <t>Социальная политика</t>
  </si>
  <si>
    <t>Пенсионное обеспечение</t>
  </si>
  <si>
    <t>Выплата муниципальных пенсий (доплат к государственным пенсиям)</t>
  </si>
  <si>
    <t>01 7 11 82450</t>
  </si>
  <si>
    <t>Социальное обеспечение населения</t>
  </si>
  <si>
    <t>Обеспечение сохранности жилых помещений, закрепленных за детьми-сиротами и детьми, оставшимися без попечения родителей</t>
  </si>
  <si>
    <t>01 7 12 16710</t>
  </si>
  <si>
    <t>Охрана семьи и детства</t>
  </si>
  <si>
    <t>Организация и осуществление деятельности по опеке и попечительству , выплата ежемесячных денежных средств на содержание и проезд ребенка, переданного на воспитание в семью опекуна (попечителя), приемную семью,вознаграждения приемным родителям, на подготовку лиц,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</si>
  <si>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01 7 12 16723</t>
  </si>
  <si>
    <t>Публичные нормативные социальные выплаты гражданам</t>
  </si>
  <si>
    <t>310</t>
  </si>
  <si>
    <t>Предоставление жилых помещений детям-сиротам, оставшимся без попечения родителей, лицам из их числа по договорам найма специализированных жилых помещений</t>
  </si>
  <si>
    <t>01 7 12 R0820</t>
  </si>
  <si>
    <t>01 7 13 52600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</si>
  <si>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</si>
  <si>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03 3 32 14780</t>
  </si>
  <si>
    <t>Реализация мероприятий по обеспечению жильем молодых семей</t>
  </si>
  <si>
    <t>06 0 11 L4970</t>
  </si>
  <si>
    <t>Другие вопросы в области социальной политики</t>
  </si>
  <si>
    <t>Оказание поддержки социально ориентированным некомерческим организациям</t>
  </si>
  <si>
    <t>01 0 61 82540</t>
  </si>
  <si>
    <t>630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</si>
  <si>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(организация и осуществление деятельности по опеке и попечительству)</t>
  </si>
  <si>
    <t>01 7 12 16721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</si>
  <si>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свою семью ребенка, оставшегося без попечения родителей)</t>
  </si>
  <si>
    <t>01 7 12 16722</t>
  </si>
  <si>
    <t>Физическая культура и спорт</t>
  </si>
  <si>
    <t>Массовый спорт</t>
  </si>
  <si>
    <t>Мероприятия по развитию физической культуры и спорта</t>
  </si>
  <si>
    <t>07 0 11 82300</t>
  </si>
  <si>
    <t>Обслуживание муниципального долга</t>
  </si>
  <si>
    <t>02 0 11 83000</t>
  </si>
  <si>
    <t>Обслуживание государственного (муниципального) долга</t>
  </si>
  <si>
    <t>700</t>
  </si>
  <si>
    <t>730</t>
  </si>
  <si>
    <t>ИТОГО:</t>
  </si>
  <si>
    <t>Другие вопросы в области жилищно-коммунального хозяйства</t>
  </si>
  <si>
    <t>Замена оконных блоков муниципальных образовательных организаций Брянской области</t>
  </si>
  <si>
    <t>03 2 21 S4860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</si>
  <si>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</si>
  <si>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03 2 E2 54910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</si>
  <si>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</si>
  <si>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Обслуживание государственного (муниципального) внутреннего долга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</si>
  <si>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</si>
  <si>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03 2 21 14721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</si>
  <si>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</si>
  <si>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03 2 21 14722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</si>
  <si>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</si>
  <si>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03 3 31 14723</t>
  </si>
  <si>
    <t>Осуществление первичного воинского учета на территориях, где отсутствуют военные комиссариаты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</si>
  <si>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</si>
  <si>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Выплата единовременного пособия при всех формах устройства детей, лишенных родительского попечения, в семью</t>
  </si>
  <si>
    <t>Бюджетные инвестиции в объекты капитального строительства муниципальной собственности</t>
  </si>
  <si>
    <t>07 0 13 81680</t>
  </si>
  <si>
    <t>07 0 P5 52280</t>
  </si>
  <si>
    <t>Организация и осуществление мероприятий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</t>
  </si>
  <si>
    <t>01 0 24 81110</t>
  </si>
  <si>
    <t>01 6 21 81680</t>
  </si>
  <si>
    <t>Организация и содержание мест захоронения (кладбищ)</t>
  </si>
  <si>
    <t>Субсидии юридическим лицам (кроме некоммерческих организаций), индивидуальным предпринимателям, физическим лицам- производителям товаров, работ, услуг</t>
  </si>
  <si>
    <t>01 6 11 81710</t>
  </si>
  <si>
    <t>Повышение энергетической эффективности и обеспечение энергосбережения</t>
  </si>
  <si>
    <t>01 2 11 83260</t>
  </si>
  <si>
    <t>Реализация программ (проектов) инициативного бюджетирования</t>
  </si>
  <si>
    <t>01 6 11 S5870</t>
  </si>
  <si>
    <t>Охрана окружающей среды</t>
  </si>
  <si>
    <t>Другие вопросы в области охраны окружающей среды</t>
  </si>
  <si>
    <t>Мероприятия в сфере охраны окружающей среды</t>
  </si>
  <si>
    <t>01 6 41 83280</t>
  </si>
  <si>
    <t>Отдельные мероприятия по развитию образования</t>
  </si>
  <si>
    <t>03 2 21 S4820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</si>
  <si>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</si>
  <si>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Приведение в соответствии с брендбуком "Точки роста" помещений муниципальных общеобразовательных организаций</t>
  </si>
  <si>
    <t>03 2 21 S4900</t>
  </si>
  <si>
    <t>03 2 21 S4910</t>
  </si>
  <si>
    <t>Создание виртуальных концертных залов</t>
  </si>
  <si>
    <t>04 2 A3 54530</t>
  </si>
  <si>
    <t>Общеэкономические вопросы</t>
  </si>
  <si>
    <t>Организация временного трудоустройства несовершеннолетних граждан в возрасте от 14 до 18 лет</t>
  </si>
  <si>
    <t>04 4 51 82370</t>
  </si>
  <si>
    <t>Оказание поддержки спортивным сборным командам</t>
  </si>
  <si>
    <t>Субсидии некоммерческим организациям (за исключением государственных (муниципальных) учреждений)</t>
  </si>
  <si>
    <t>07 0 12 82310</t>
  </si>
  <si>
    <t>Отдельные мероприятия по развитию культуры, культурного наследия, туризма, обеспечению устойчивого развития социально-культурных составляющих качества жизни населения</t>
  </si>
  <si>
    <t>04 2 21 S4240</t>
  </si>
  <si>
    <t>Исполнение исковых требований на основании вступивших в законную силу судебных актов, обязательств бюджета</t>
  </si>
  <si>
    <t>Исполнение судебных актов</t>
  </si>
  <si>
    <t>70 0 00 83270</t>
  </si>
  <si>
    <t>Мероприятия по решению вопросов местного значения, инициированных органами местного самоуправления муниципальных образований Брянской области, в рамках проекта "Решаем вместе"</t>
  </si>
  <si>
    <t>01 6 21 13300</t>
  </si>
  <si>
    <t>Информационное освещение  деятельности органов местного самоуправления</t>
  </si>
  <si>
    <t>Мероприятия по улучшению условий охраны труда</t>
  </si>
  <si>
    <t>01 3 41 82440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</si>
  <si>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</si>
  <si>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03 2 21 53030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</si>
  <si>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</si>
  <si>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03 2 21 L3040</t>
  </si>
  <si>
    <t>Реализация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Федерации, за счет средств резервного фонда Правительства Российской Федерации</t>
  </si>
  <si>
    <t>70 0 W0 58530</t>
  </si>
  <si>
    <t>Информационное освещение деятельности органов местного самоуправления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</si>
  <si>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</si>
  <si>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</si>
  <si>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главы муниципального образования</t>
  </si>
  <si>
    <t>Приложение к Пояснительной записке</t>
  </si>
  <si>
    <t>01 0 81 54690</t>
  </si>
  <si>
    <t>Проведение Всероссийской переписи населения 2020 года</t>
  </si>
  <si>
    <t>Резервный фонд местной администрации</t>
  </si>
  <si>
    <t>Наименование</t>
  </si>
  <si>
    <t>ВР</t>
  </si>
  <si>
    <t>Бюджетные ассигнования, утвержденные решением о бюджете на 2020год</t>
  </si>
  <si>
    <t>Бюджетные ассигнования, утвержденные сводной бюджетной росписью с учетом изменений на 2020 год</t>
  </si>
  <si>
    <t>Кассовое исполнение за  2020 год</t>
  </si>
  <si>
    <t>Процент исполнения к сводной бюджетной росписи с учетом изменений</t>
  </si>
  <si>
    <t>Рз</t>
  </si>
  <si>
    <t>Пр</t>
  </si>
  <si>
    <t>ЦСР</t>
  </si>
  <si>
    <t>Бюджетные ассигнования, утвержденные решением о бюджете с учетом изменений на 2020 год</t>
  </si>
  <si>
    <t>Членские взносы некоммерческим организациям</t>
  </si>
  <si>
    <t>0101181410</t>
  </si>
  <si>
    <t>Организация и проведение творческих фестивалей и конкурсов для детей и молодежи</t>
  </si>
  <si>
    <t>043А214370</t>
  </si>
  <si>
    <t>Достижение показателей деятельности органов исполнительной власти субъектов Российской Федерации</t>
  </si>
  <si>
    <t>700005549F</t>
  </si>
  <si>
    <t>Отчет об исполнении расходов, предусмотренных приложением 7 ( с учетом изменений) к Решению Совета народных депутатов города Сельцо  "О бюджете Сельцовского городского округа Брянской области на 2020год и на плановый период 2021 и 2022 годов" " Распределение расходов местного бюджета по разделам , подразделам, целевым статьям (муниципальным  программам и непрограммным направлениям деятельности), группам и подгруппам видов расходов  за  2020год"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</si>
</sst>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164" formatCode="0.0%"/>
  </numFmts>
  <fonts count="13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sz val="10"/>
      <name val="Times New Roman"/>
      <family val="1"/>
      <charset val="204"/>
    </font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alignment vertical="top" wrapText="1"/>
    </xf>
    <xf numFmtId="44" fontId="4" fillId="0" borderId="0" applyFont="0" applyFill="0" applyBorder="0" applyAlignment="0" applyProtection="0"/>
  </cellStyleXfs>
  <cellXfs count="70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left" vertical="center" wrapText="1"/>
    </xf>
    <xf numFmtId="0" fontId="0" fillId="0" borderId="0" xfId="0" applyFont="1" applyFill="1" applyAlignment="1">
      <alignment vertical="top" wrapText="1"/>
    </xf>
    <xf numFmtId="0" fontId="0" fillId="0" borderId="0" xfId="0" applyFont="1" applyFill="1" applyAlignment="1">
      <alignment vertical="top" wrapText="1"/>
    </xf>
    <xf numFmtId="0" fontId="0" fillId="0" borderId="0" xfId="0" applyFont="1" applyFill="1" applyAlignment="1">
      <alignment vertical="top" wrapText="1"/>
    </xf>
    <xf numFmtId="0" fontId="5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0" fontId="6" fillId="2" borderId="2" xfId="0" applyFont="1" applyFill="1" applyBorder="1" applyAlignment="1">
      <alignment vertical="top" wrapText="1"/>
    </xf>
    <xf numFmtId="0" fontId="7" fillId="2" borderId="2" xfId="0" applyFont="1" applyFill="1" applyBorder="1" applyAlignment="1">
      <alignment vertical="top" wrapText="1"/>
    </xf>
    <xf numFmtId="49" fontId="7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right" vertical="center" wrapText="1"/>
    </xf>
    <xf numFmtId="4" fontId="6" fillId="2" borderId="3" xfId="0" applyNumberFormat="1" applyFont="1" applyFill="1" applyBorder="1" applyAlignment="1">
      <alignment horizontal="righ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/>
    <xf numFmtId="0" fontId="11" fillId="2" borderId="2" xfId="0" applyFont="1" applyFill="1" applyBorder="1" applyAlignment="1">
      <alignment horizontal="center" vertical="center" wrapText="1"/>
    </xf>
    <xf numFmtId="49" fontId="11" fillId="2" borderId="3" xfId="0" applyNumberFormat="1" applyFont="1" applyFill="1" applyBorder="1" applyAlignment="1">
      <alignment horizontal="center" vertical="center" wrapText="1"/>
    </xf>
    <xf numFmtId="49" fontId="12" fillId="2" borderId="3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wrapText="1"/>
    </xf>
    <xf numFmtId="0" fontId="7" fillId="2" borderId="2" xfId="1" applyNumberFormat="1" applyFont="1" applyFill="1" applyBorder="1" applyAlignment="1">
      <alignment horizontal="center" vertical="center" wrapText="1"/>
    </xf>
    <xf numFmtId="0" fontId="6" fillId="2" borderId="2" xfId="1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0" fillId="0" borderId="0" xfId="0" applyFont="1" applyFill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vertical="top" wrapText="1"/>
    </xf>
    <xf numFmtId="0" fontId="0" fillId="0" borderId="0" xfId="0" applyFont="1" applyFill="1" applyAlignment="1">
      <alignment vertical="top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right" vertical="top" wrapText="1"/>
    </xf>
    <xf numFmtId="0" fontId="1" fillId="0" borderId="2" xfId="0" applyFont="1" applyFill="1" applyBorder="1" applyAlignment="1">
      <alignment horizontal="left" vertical="top" wrapText="1"/>
    </xf>
    <xf numFmtId="49" fontId="5" fillId="0" borderId="2" xfId="0" applyNumberFormat="1" applyFont="1" applyFill="1" applyBorder="1" applyAlignment="1">
      <alignment horizontal="right" vertical="top" wrapText="1"/>
    </xf>
    <xf numFmtId="0" fontId="0" fillId="0" borderId="0" xfId="0" applyFont="1" applyFill="1" applyAlignment="1">
      <alignment vertical="top" wrapText="1"/>
    </xf>
    <xf numFmtId="0" fontId="5" fillId="0" borderId="2" xfId="0" applyFont="1" applyFill="1" applyBorder="1" applyAlignment="1">
      <alignment horizontal="left" vertical="top" wrapText="1"/>
    </xf>
    <xf numFmtId="0" fontId="5" fillId="0" borderId="2" xfId="0" applyNumberFormat="1" applyFont="1" applyFill="1" applyBorder="1" applyAlignment="1">
      <alignment horizontal="center" vertical="top" wrapText="1"/>
    </xf>
    <xf numFmtId="4" fontId="1" fillId="0" borderId="2" xfId="0" applyNumberFormat="1" applyFont="1" applyFill="1" applyBorder="1" applyAlignment="1">
      <alignment horizontal="right" vertical="top" wrapText="1"/>
    </xf>
    <xf numFmtId="164" fontId="1" fillId="0" borderId="2" xfId="0" applyNumberFormat="1" applyFont="1" applyFill="1" applyBorder="1" applyAlignment="1">
      <alignment horizontal="right" vertical="top" wrapText="1"/>
    </xf>
    <xf numFmtId="0" fontId="0" fillId="0" borderId="0" xfId="0" applyFont="1" applyFill="1" applyAlignment="1">
      <alignment vertical="top" wrapText="1"/>
    </xf>
    <xf numFmtId="0" fontId="0" fillId="0" borderId="0" xfId="0" applyFont="1" applyFill="1" applyAlignment="1">
      <alignment vertical="top" wrapText="1"/>
    </xf>
    <xf numFmtId="0" fontId="1" fillId="0" borderId="2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4" fontId="1" fillId="0" borderId="5" xfId="0" applyNumberFormat="1" applyFont="1" applyFill="1" applyBorder="1" applyAlignment="1">
      <alignment horizontal="right" vertical="center" wrapText="1"/>
    </xf>
    <xf numFmtId="0" fontId="1" fillId="0" borderId="4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horizontal="right" vertical="center" wrapText="1"/>
    </xf>
    <xf numFmtId="0" fontId="9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vertical="top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wrapText="1"/>
    </xf>
  </cellXfs>
  <cellStyles count="2">
    <cellStyle name="Денежный" xfId="1" builtin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31"/>
  <sheetViews>
    <sheetView tabSelected="1" zoomScale="80" zoomScaleNormal="80" workbookViewId="0">
      <selection activeCell="M14" sqref="M14"/>
    </sheetView>
  </sheetViews>
  <sheetFormatPr defaultRowHeight="12.75" x14ac:dyDescent="0.2"/>
  <cols>
    <col min="1" max="1" width="45.83203125" customWidth="1"/>
    <col min="2" max="2" width="6.1640625" customWidth="1"/>
    <col min="3" max="3" width="6.33203125" customWidth="1"/>
    <col min="4" max="4" width="20" customWidth="1"/>
    <col min="5" max="5" width="9" customWidth="1"/>
    <col min="6" max="6" width="25" customWidth="1"/>
    <col min="7" max="7" width="25" style="10" hidden="1" customWidth="1"/>
    <col min="8" max="8" width="25" style="40" hidden="1" customWidth="1"/>
    <col min="9" max="9" width="25" style="10" customWidth="1"/>
    <col min="10" max="10" width="25.5" style="40" customWidth="1"/>
    <col min="11" max="11" width="26.33203125" style="10" customWidth="1"/>
  </cols>
  <sheetData>
    <row r="1" spans="1:11" x14ac:dyDescent="0.2">
      <c r="A1" t="s">
        <v>0</v>
      </c>
      <c r="F1" s="67"/>
      <c r="G1" s="67"/>
      <c r="H1" s="67"/>
      <c r="I1" s="67"/>
      <c r="J1" s="67"/>
      <c r="K1" s="67"/>
    </row>
    <row r="2" spans="1:11" x14ac:dyDescent="0.2">
      <c r="F2" s="68" t="s">
        <v>279</v>
      </c>
      <c r="G2" s="68"/>
      <c r="H2" s="68"/>
      <c r="I2" s="68"/>
      <c r="J2" s="68"/>
      <c r="K2" s="68"/>
    </row>
    <row r="3" spans="1:11" x14ac:dyDescent="0.2">
      <c r="F3" s="68"/>
      <c r="G3" s="68"/>
      <c r="H3" s="68"/>
      <c r="I3" s="68"/>
      <c r="J3" s="68"/>
      <c r="K3" s="68"/>
    </row>
    <row r="4" spans="1:11" ht="0.75" customHeight="1" x14ac:dyDescent="0.2">
      <c r="F4" s="68"/>
      <c r="G4" s="68"/>
      <c r="H4" s="68"/>
      <c r="I4" s="68"/>
      <c r="J4" s="68"/>
      <c r="K4" s="68"/>
    </row>
    <row r="5" spans="1:11" ht="36" hidden="1" customHeight="1" x14ac:dyDescent="0.2">
      <c r="F5" s="69"/>
      <c r="G5" s="69"/>
      <c r="H5" s="69"/>
      <c r="I5" s="69"/>
      <c r="J5" s="69"/>
      <c r="K5" s="69"/>
    </row>
    <row r="6" spans="1:11" ht="3" customHeight="1" x14ac:dyDescent="0.2">
      <c r="A6" s="1" t="s">
        <v>0</v>
      </c>
      <c r="B6" s="1" t="s">
        <v>0</v>
      </c>
      <c r="C6" s="2" t="s">
        <v>0</v>
      </c>
      <c r="D6" s="2" t="s">
        <v>0</v>
      </c>
      <c r="E6" s="2" t="s">
        <v>0</v>
      </c>
      <c r="F6" s="2" t="s">
        <v>0</v>
      </c>
      <c r="G6" s="9"/>
      <c r="H6" s="39"/>
      <c r="I6" s="9"/>
      <c r="J6" s="64"/>
      <c r="K6" s="64"/>
    </row>
    <row r="7" spans="1:11" ht="64.5" customHeight="1" x14ac:dyDescent="0.2">
      <c r="A7" s="65" t="s">
        <v>299</v>
      </c>
      <c r="B7" s="66"/>
      <c r="C7" s="66"/>
      <c r="D7" s="66"/>
      <c r="E7" s="66"/>
      <c r="F7" s="66"/>
      <c r="G7" s="66"/>
      <c r="H7" s="66"/>
      <c r="I7" s="66"/>
      <c r="J7" s="66"/>
      <c r="K7" s="66"/>
    </row>
    <row r="8" spans="1:11" s="44" customFormat="1" ht="22.5" hidden="1" customHeight="1" x14ac:dyDescent="0.2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</row>
    <row r="9" spans="1:11" ht="112.5" customHeight="1" x14ac:dyDescent="0.2">
      <c r="A9" s="59" t="s">
        <v>283</v>
      </c>
      <c r="B9" s="59" t="s">
        <v>289</v>
      </c>
      <c r="C9" s="59" t="s">
        <v>290</v>
      </c>
      <c r="D9" s="59" t="s">
        <v>291</v>
      </c>
      <c r="E9" s="59" t="s">
        <v>284</v>
      </c>
      <c r="F9" s="59" t="s">
        <v>292</v>
      </c>
      <c r="G9" s="59" t="s">
        <v>284</v>
      </c>
      <c r="H9" s="59" t="s">
        <v>285</v>
      </c>
      <c r="I9" s="59" t="s">
        <v>286</v>
      </c>
      <c r="J9" s="59" t="s">
        <v>287</v>
      </c>
      <c r="K9" s="59" t="s">
        <v>288</v>
      </c>
    </row>
    <row r="10" spans="1:11" s="44" customFormat="1" ht="36.75" customHeight="1" x14ac:dyDescent="0.2">
      <c r="A10" s="50" t="s">
        <v>276</v>
      </c>
      <c r="B10" s="51" t="s">
        <v>1</v>
      </c>
      <c r="C10" s="49"/>
      <c r="D10" s="49"/>
      <c r="E10" s="49"/>
      <c r="F10" s="55">
        <f>F11+F14+F23+F40+F44+F63+F67</f>
        <v>26436186.899999999</v>
      </c>
      <c r="G10" s="55">
        <f t="shared" ref="G10:J10" si="0">G11+G14+G23+G40+G44+G63+G67</f>
        <v>874859.91999999993</v>
      </c>
      <c r="H10" s="55">
        <f t="shared" si="0"/>
        <v>165156.97999999998</v>
      </c>
      <c r="I10" s="55">
        <f t="shared" si="0"/>
        <v>26494574.280000001</v>
      </c>
      <c r="J10" s="55">
        <f t="shared" si="0"/>
        <v>26013582.240000002</v>
      </c>
      <c r="K10" s="56">
        <f>J10/I10</f>
        <v>0.98184563998210428</v>
      </c>
    </row>
    <row r="11" spans="1:11" s="45" customFormat="1" ht="66.75" customHeight="1" x14ac:dyDescent="0.2">
      <c r="A11" s="50" t="s">
        <v>277</v>
      </c>
      <c r="B11" s="51" t="s">
        <v>1</v>
      </c>
      <c r="C11" s="51" t="s">
        <v>2</v>
      </c>
      <c r="D11" s="49"/>
      <c r="E11" s="49"/>
      <c r="F11" s="55">
        <f>F12</f>
        <v>1144261</v>
      </c>
      <c r="G11" s="55">
        <f t="shared" ref="G11:J12" si="1">G12</f>
        <v>0</v>
      </c>
      <c r="H11" s="55">
        <f t="shared" si="1"/>
        <v>0</v>
      </c>
      <c r="I11" s="55">
        <f t="shared" si="1"/>
        <v>1144261</v>
      </c>
      <c r="J11" s="55">
        <f t="shared" si="1"/>
        <v>1021828.66</v>
      </c>
      <c r="K11" s="56">
        <f t="shared" ref="K11:K74" si="2">J11/I11</f>
        <v>0.89300313477432158</v>
      </c>
    </row>
    <row r="12" spans="1:11" s="45" customFormat="1" ht="39" customHeight="1" x14ac:dyDescent="0.2">
      <c r="A12" s="53" t="s">
        <v>278</v>
      </c>
      <c r="B12" s="51" t="s">
        <v>1</v>
      </c>
      <c r="C12" s="51" t="s">
        <v>2</v>
      </c>
      <c r="D12" s="54" t="s">
        <v>3</v>
      </c>
      <c r="E12" s="49"/>
      <c r="F12" s="55">
        <f>F13</f>
        <v>1144261</v>
      </c>
      <c r="G12" s="55">
        <f t="shared" ref="G12:H12" si="3">G13</f>
        <v>0</v>
      </c>
      <c r="H12" s="55">
        <f t="shared" si="3"/>
        <v>0</v>
      </c>
      <c r="I12" s="55">
        <f t="shared" si="1"/>
        <v>1144261</v>
      </c>
      <c r="J12" s="55">
        <f t="shared" si="1"/>
        <v>1021828.66</v>
      </c>
      <c r="K12" s="56">
        <f t="shared" si="2"/>
        <v>0.89300313477432158</v>
      </c>
    </row>
    <row r="13" spans="1:11" ht="47.25" x14ac:dyDescent="0.2">
      <c r="A13" s="46" t="s">
        <v>6</v>
      </c>
      <c r="B13" s="47" t="s">
        <v>1</v>
      </c>
      <c r="C13" s="47" t="s">
        <v>2</v>
      </c>
      <c r="D13" s="47" t="s">
        <v>3</v>
      </c>
      <c r="E13" s="47" t="s">
        <v>7</v>
      </c>
      <c r="F13" s="48">
        <v>1144261</v>
      </c>
      <c r="G13" s="48">
        <v>0</v>
      </c>
      <c r="H13" s="48">
        <v>0</v>
      </c>
      <c r="I13" s="48">
        <v>1144261</v>
      </c>
      <c r="J13" s="48">
        <v>1021828.66</v>
      </c>
      <c r="K13" s="56">
        <f t="shared" si="2"/>
        <v>0.89300313477432158</v>
      </c>
    </row>
    <row r="14" spans="1:11" ht="78.75" x14ac:dyDescent="0.2">
      <c r="A14" s="4" t="s">
        <v>8</v>
      </c>
      <c r="B14" s="3" t="s">
        <v>1</v>
      </c>
      <c r="C14" s="3" t="s">
        <v>9</v>
      </c>
      <c r="D14" s="3" t="s">
        <v>0</v>
      </c>
      <c r="E14" s="3" t="s">
        <v>0</v>
      </c>
      <c r="F14" s="5">
        <f>F15+F20</f>
        <v>1219232</v>
      </c>
      <c r="G14" s="5">
        <f>G15+G20</f>
        <v>140000</v>
      </c>
      <c r="H14" s="5">
        <f>H15+H20</f>
        <v>20000</v>
      </c>
      <c r="I14" s="5">
        <f t="shared" ref="I14:J14" si="4">I15+I20</f>
        <v>1219232</v>
      </c>
      <c r="J14" s="5">
        <f t="shared" si="4"/>
        <v>1175710.98</v>
      </c>
      <c r="K14" s="56">
        <f t="shared" si="2"/>
        <v>0.96430456221621474</v>
      </c>
    </row>
    <row r="15" spans="1:11" ht="47.25" x14ac:dyDescent="0.2">
      <c r="A15" s="6" t="s">
        <v>10</v>
      </c>
      <c r="B15" s="3" t="s">
        <v>1</v>
      </c>
      <c r="C15" s="3" t="s">
        <v>9</v>
      </c>
      <c r="D15" s="3" t="s">
        <v>11</v>
      </c>
      <c r="E15" s="7" t="s">
        <v>0</v>
      </c>
      <c r="F15" s="5">
        <f>F16+F18</f>
        <v>979232</v>
      </c>
      <c r="G15" s="5">
        <f>G16+G18</f>
        <v>20000</v>
      </c>
      <c r="H15" s="5">
        <f>H16+H18</f>
        <v>0</v>
      </c>
      <c r="I15" s="5">
        <f t="shared" ref="I15:J15" si="5">I16+I18</f>
        <v>979232</v>
      </c>
      <c r="J15" s="5">
        <f t="shared" si="5"/>
        <v>935712.98</v>
      </c>
      <c r="K15" s="56">
        <f t="shared" si="2"/>
        <v>0.95555800872520502</v>
      </c>
    </row>
    <row r="16" spans="1:11" ht="110.25" x14ac:dyDescent="0.2">
      <c r="A16" s="6" t="s">
        <v>4</v>
      </c>
      <c r="B16" s="3" t="s">
        <v>1</v>
      </c>
      <c r="C16" s="3" t="s">
        <v>9</v>
      </c>
      <c r="D16" s="3" t="s">
        <v>11</v>
      </c>
      <c r="E16" s="3" t="s">
        <v>5</v>
      </c>
      <c r="F16" s="5">
        <f>F17</f>
        <v>795729</v>
      </c>
      <c r="G16" s="5">
        <f>G17</f>
        <v>0</v>
      </c>
      <c r="H16" s="5">
        <f>H17</f>
        <v>-23000</v>
      </c>
      <c r="I16" s="5">
        <f t="shared" ref="I16:J16" si="6">I17</f>
        <v>795729</v>
      </c>
      <c r="J16" s="5">
        <f t="shared" si="6"/>
        <v>758654.63</v>
      </c>
      <c r="K16" s="56">
        <f t="shared" si="2"/>
        <v>0.95340829604048616</v>
      </c>
    </row>
    <row r="17" spans="1:11" ht="47.25" x14ac:dyDescent="0.2">
      <c r="A17" s="6" t="s">
        <v>6</v>
      </c>
      <c r="B17" s="3" t="s">
        <v>1</v>
      </c>
      <c r="C17" s="3" t="s">
        <v>9</v>
      </c>
      <c r="D17" s="3" t="s">
        <v>11</v>
      </c>
      <c r="E17" s="3" t="s">
        <v>7</v>
      </c>
      <c r="F17" s="5">
        <v>795729</v>
      </c>
      <c r="G17" s="5">
        <v>0</v>
      </c>
      <c r="H17" s="5">
        <v>-23000</v>
      </c>
      <c r="I17" s="5">
        <v>795729</v>
      </c>
      <c r="J17" s="5">
        <v>758654.63</v>
      </c>
      <c r="K17" s="56">
        <f t="shared" si="2"/>
        <v>0.95340829604048616</v>
      </c>
    </row>
    <row r="18" spans="1:11" ht="47.25" x14ac:dyDescent="0.2">
      <c r="A18" s="6" t="s">
        <v>12</v>
      </c>
      <c r="B18" s="3" t="s">
        <v>1</v>
      </c>
      <c r="C18" s="3" t="s">
        <v>9</v>
      </c>
      <c r="D18" s="3" t="s">
        <v>11</v>
      </c>
      <c r="E18" s="3" t="s">
        <v>13</v>
      </c>
      <c r="F18" s="5">
        <f>F19</f>
        <v>183503</v>
      </c>
      <c r="G18" s="5">
        <f>G19</f>
        <v>20000</v>
      </c>
      <c r="H18" s="5">
        <f>H19</f>
        <v>23000</v>
      </c>
      <c r="I18" s="5">
        <f t="shared" ref="I18:J18" si="7">I19</f>
        <v>183503</v>
      </c>
      <c r="J18" s="5">
        <f t="shared" si="7"/>
        <v>177058.35</v>
      </c>
      <c r="K18" s="56">
        <f t="shared" si="2"/>
        <v>0.96487986572426609</v>
      </c>
    </row>
    <row r="19" spans="1:11" ht="47.25" x14ac:dyDescent="0.2">
      <c r="A19" s="6" t="s">
        <v>14</v>
      </c>
      <c r="B19" s="3" t="s">
        <v>1</v>
      </c>
      <c r="C19" s="3" t="s">
        <v>9</v>
      </c>
      <c r="D19" s="3" t="s">
        <v>11</v>
      </c>
      <c r="E19" s="3" t="s">
        <v>15</v>
      </c>
      <c r="F19" s="5">
        <v>183503</v>
      </c>
      <c r="G19" s="5">
        <v>20000</v>
      </c>
      <c r="H19" s="5">
        <v>23000</v>
      </c>
      <c r="I19" s="5">
        <v>183503</v>
      </c>
      <c r="J19" s="5">
        <v>177058.35</v>
      </c>
      <c r="K19" s="56">
        <f t="shared" si="2"/>
        <v>0.96487986572426609</v>
      </c>
    </row>
    <row r="20" spans="1:11" ht="47.25" x14ac:dyDescent="0.2">
      <c r="A20" s="6" t="s">
        <v>275</v>
      </c>
      <c r="B20" s="3" t="s">
        <v>1</v>
      </c>
      <c r="C20" s="3" t="s">
        <v>9</v>
      </c>
      <c r="D20" s="3" t="s">
        <v>16</v>
      </c>
      <c r="E20" s="7" t="s">
        <v>0</v>
      </c>
      <c r="F20" s="5">
        <f t="shared" ref="F20:J21" si="8">F21</f>
        <v>240000</v>
      </c>
      <c r="G20" s="5">
        <f t="shared" si="8"/>
        <v>120000</v>
      </c>
      <c r="H20" s="5">
        <f t="shared" si="8"/>
        <v>20000</v>
      </c>
      <c r="I20" s="5">
        <f t="shared" si="8"/>
        <v>240000</v>
      </c>
      <c r="J20" s="5">
        <f t="shared" si="8"/>
        <v>239998</v>
      </c>
      <c r="K20" s="56">
        <f t="shared" si="2"/>
        <v>0.99999166666666661</v>
      </c>
    </row>
    <row r="21" spans="1:11" ht="47.25" x14ac:dyDescent="0.2">
      <c r="A21" s="6" t="s">
        <v>12</v>
      </c>
      <c r="B21" s="3" t="s">
        <v>1</v>
      </c>
      <c r="C21" s="3" t="s">
        <v>9</v>
      </c>
      <c r="D21" s="3" t="s">
        <v>16</v>
      </c>
      <c r="E21" s="3" t="s">
        <v>13</v>
      </c>
      <c r="F21" s="5">
        <f t="shared" si="8"/>
        <v>240000</v>
      </c>
      <c r="G21" s="5">
        <f t="shared" si="8"/>
        <v>120000</v>
      </c>
      <c r="H21" s="5">
        <f t="shared" si="8"/>
        <v>20000</v>
      </c>
      <c r="I21" s="5">
        <f t="shared" si="8"/>
        <v>240000</v>
      </c>
      <c r="J21" s="5">
        <f t="shared" si="8"/>
        <v>239998</v>
      </c>
      <c r="K21" s="56">
        <f t="shared" si="2"/>
        <v>0.99999166666666661</v>
      </c>
    </row>
    <row r="22" spans="1:11" ht="47.25" x14ac:dyDescent="0.2">
      <c r="A22" s="6" t="s">
        <v>14</v>
      </c>
      <c r="B22" s="3" t="s">
        <v>1</v>
      </c>
      <c r="C22" s="3" t="s">
        <v>9</v>
      </c>
      <c r="D22" s="3" t="s">
        <v>16</v>
      </c>
      <c r="E22" s="3" t="s">
        <v>15</v>
      </c>
      <c r="F22" s="5">
        <v>240000</v>
      </c>
      <c r="G22" s="5">
        <v>120000</v>
      </c>
      <c r="H22" s="5">
        <v>20000</v>
      </c>
      <c r="I22" s="5">
        <v>240000</v>
      </c>
      <c r="J22" s="5">
        <v>239998</v>
      </c>
      <c r="K22" s="56">
        <f t="shared" si="2"/>
        <v>0.99999166666666661</v>
      </c>
    </row>
    <row r="23" spans="1:11" ht="94.5" x14ac:dyDescent="0.2">
      <c r="A23" s="4" t="s">
        <v>17</v>
      </c>
      <c r="B23" s="3" t="s">
        <v>1</v>
      </c>
      <c r="C23" s="3" t="s">
        <v>18</v>
      </c>
      <c r="D23" s="3" t="s">
        <v>0</v>
      </c>
      <c r="E23" s="3" t="s">
        <v>0</v>
      </c>
      <c r="F23" s="5">
        <f>F24+F27+F34</f>
        <v>14492591.98</v>
      </c>
      <c r="G23" s="5">
        <f>G24+G27+G34</f>
        <v>1030082</v>
      </c>
      <c r="H23" s="5">
        <f>H24+H27+H34</f>
        <v>63909.979999999996</v>
      </c>
      <c r="I23" s="5">
        <f t="shared" ref="I23" si="9">I24+I27+I34</f>
        <v>14570892.24</v>
      </c>
      <c r="J23" s="5">
        <f>J24+J27+J34+J37</f>
        <v>14415071.1</v>
      </c>
      <c r="K23" s="56">
        <f t="shared" si="2"/>
        <v>0.98930599873820768</v>
      </c>
    </row>
    <row r="24" spans="1:11" ht="63" x14ac:dyDescent="0.2">
      <c r="A24" s="6" t="s">
        <v>19</v>
      </c>
      <c r="B24" s="3" t="s">
        <v>1</v>
      </c>
      <c r="C24" s="3" t="s">
        <v>18</v>
      </c>
      <c r="D24" s="3" t="s">
        <v>20</v>
      </c>
      <c r="E24" s="7" t="s">
        <v>0</v>
      </c>
      <c r="F24" s="5">
        <f t="shared" ref="F24:J25" si="10">F25</f>
        <v>1483023</v>
      </c>
      <c r="G24" s="5">
        <f t="shared" si="10"/>
        <v>327763</v>
      </c>
      <c r="H24" s="5">
        <f t="shared" si="10"/>
        <v>0</v>
      </c>
      <c r="I24" s="5">
        <f t="shared" si="10"/>
        <v>1483023</v>
      </c>
      <c r="J24" s="5">
        <f t="shared" si="10"/>
        <v>1432346.31</v>
      </c>
      <c r="K24" s="56">
        <f t="shared" si="2"/>
        <v>0.96582879024802726</v>
      </c>
    </row>
    <row r="25" spans="1:11" ht="110.25" x14ac:dyDescent="0.2">
      <c r="A25" s="6" t="s">
        <v>4</v>
      </c>
      <c r="B25" s="3" t="s">
        <v>1</v>
      </c>
      <c r="C25" s="3" t="s">
        <v>18</v>
      </c>
      <c r="D25" s="3" t="s">
        <v>20</v>
      </c>
      <c r="E25" s="3" t="s">
        <v>5</v>
      </c>
      <c r="F25" s="5">
        <f t="shared" si="10"/>
        <v>1483023</v>
      </c>
      <c r="G25" s="5">
        <f t="shared" si="10"/>
        <v>327763</v>
      </c>
      <c r="H25" s="5">
        <f t="shared" si="10"/>
        <v>0</v>
      </c>
      <c r="I25" s="5">
        <f t="shared" si="10"/>
        <v>1483023</v>
      </c>
      <c r="J25" s="5">
        <f t="shared" si="10"/>
        <v>1432346.31</v>
      </c>
      <c r="K25" s="56">
        <f t="shared" si="2"/>
        <v>0.96582879024802726</v>
      </c>
    </row>
    <row r="26" spans="1:11" ht="47.25" x14ac:dyDescent="0.2">
      <c r="A26" s="6" t="s">
        <v>6</v>
      </c>
      <c r="B26" s="3" t="s">
        <v>1</v>
      </c>
      <c r="C26" s="3" t="s">
        <v>18</v>
      </c>
      <c r="D26" s="3" t="s">
        <v>20</v>
      </c>
      <c r="E26" s="3" t="s">
        <v>7</v>
      </c>
      <c r="F26" s="5">
        <v>1483023</v>
      </c>
      <c r="G26" s="5">
        <v>327763</v>
      </c>
      <c r="H26" s="5"/>
      <c r="I26" s="5">
        <v>1483023</v>
      </c>
      <c r="J26" s="5">
        <v>1432346.31</v>
      </c>
      <c r="K26" s="56">
        <f t="shared" si="2"/>
        <v>0.96582879024802726</v>
      </c>
    </row>
    <row r="27" spans="1:11" ht="47.25" x14ac:dyDescent="0.2">
      <c r="A27" s="6" t="s">
        <v>10</v>
      </c>
      <c r="B27" s="3" t="s">
        <v>1</v>
      </c>
      <c r="C27" s="3" t="s">
        <v>18</v>
      </c>
      <c r="D27" s="3" t="s">
        <v>21</v>
      </c>
      <c r="E27" s="7" t="s">
        <v>0</v>
      </c>
      <c r="F27" s="5">
        <f>F28+F30+F32</f>
        <v>12719359</v>
      </c>
      <c r="G27" s="5">
        <f>G28+G30+G32</f>
        <v>652319</v>
      </c>
      <c r="H27" s="5">
        <f>H28+H30+H32</f>
        <v>43700</v>
      </c>
      <c r="I27" s="5">
        <f t="shared" ref="I27:J27" si="11">I28+I30+I32</f>
        <v>12797659.26</v>
      </c>
      <c r="J27" s="5">
        <f t="shared" si="11"/>
        <v>12619282.529999999</v>
      </c>
      <c r="K27" s="56">
        <f t="shared" si="2"/>
        <v>0.9860617690801059</v>
      </c>
    </row>
    <row r="28" spans="1:11" ht="110.25" x14ac:dyDescent="0.2">
      <c r="A28" s="6" t="s">
        <v>4</v>
      </c>
      <c r="B28" s="3" t="s">
        <v>1</v>
      </c>
      <c r="C28" s="3" t="s">
        <v>18</v>
      </c>
      <c r="D28" s="3" t="s">
        <v>21</v>
      </c>
      <c r="E28" s="3" t="s">
        <v>5</v>
      </c>
      <c r="F28" s="5">
        <f>F29</f>
        <v>10818222</v>
      </c>
      <c r="G28" s="5">
        <f>G29</f>
        <v>252319</v>
      </c>
      <c r="H28" s="5">
        <f>H29</f>
        <v>-6300</v>
      </c>
      <c r="I28" s="5">
        <f>I29+I37</f>
        <v>10896522.26</v>
      </c>
      <c r="J28" s="5">
        <f t="shared" ref="J28" si="12">J29</f>
        <v>10750801.02</v>
      </c>
      <c r="K28" s="56">
        <f t="shared" si="2"/>
        <v>0.98662681206691716</v>
      </c>
    </row>
    <row r="29" spans="1:11" ht="47.25" x14ac:dyDescent="0.2">
      <c r="A29" s="6" t="s">
        <v>6</v>
      </c>
      <c r="B29" s="3" t="s">
        <v>1</v>
      </c>
      <c r="C29" s="3" t="s">
        <v>18</v>
      </c>
      <c r="D29" s="3" t="s">
        <v>21</v>
      </c>
      <c r="E29" s="3" t="s">
        <v>7</v>
      </c>
      <c r="F29" s="5">
        <v>10818222</v>
      </c>
      <c r="G29" s="5">
        <v>252319</v>
      </c>
      <c r="H29" s="5">
        <v>-6300</v>
      </c>
      <c r="I29" s="5">
        <v>10818222</v>
      </c>
      <c r="J29" s="5">
        <v>10750801.02</v>
      </c>
      <c r="K29" s="56">
        <f t="shared" si="2"/>
        <v>0.99376783171948213</v>
      </c>
    </row>
    <row r="30" spans="1:11" ht="47.25" x14ac:dyDescent="0.2">
      <c r="A30" s="6" t="s">
        <v>12</v>
      </c>
      <c r="B30" s="3" t="s">
        <v>1</v>
      </c>
      <c r="C30" s="3" t="s">
        <v>18</v>
      </c>
      <c r="D30" s="3" t="s">
        <v>21</v>
      </c>
      <c r="E30" s="3" t="s">
        <v>13</v>
      </c>
      <c r="F30" s="5">
        <f>F31</f>
        <v>1880368</v>
      </c>
      <c r="G30" s="5">
        <f>G31</f>
        <v>400000</v>
      </c>
      <c r="H30" s="5">
        <f>H31</f>
        <v>50000</v>
      </c>
      <c r="I30" s="5">
        <f t="shared" ref="I30:J30" si="13">I31</f>
        <v>1880368</v>
      </c>
      <c r="J30" s="5">
        <f t="shared" si="13"/>
        <v>1848620.51</v>
      </c>
      <c r="K30" s="56">
        <f t="shared" si="2"/>
        <v>0.98311634212026577</v>
      </c>
    </row>
    <row r="31" spans="1:11" ht="47.25" x14ac:dyDescent="0.2">
      <c r="A31" s="6" t="s">
        <v>14</v>
      </c>
      <c r="B31" s="3" t="s">
        <v>1</v>
      </c>
      <c r="C31" s="3" t="s">
        <v>18</v>
      </c>
      <c r="D31" s="3" t="s">
        <v>21</v>
      </c>
      <c r="E31" s="3" t="s">
        <v>15</v>
      </c>
      <c r="F31" s="5">
        <v>1880368</v>
      </c>
      <c r="G31" s="5">
        <v>400000</v>
      </c>
      <c r="H31" s="5">
        <v>50000</v>
      </c>
      <c r="I31" s="5">
        <v>1880368</v>
      </c>
      <c r="J31" s="5">
        <v>1848620.51</v>
      </c>
      <c r="K31" s="56">
        <f t="shared" si="2"/>
        <v>0.98311634212026577</v>
      </c>
    </row>
    <row r="32" spans="1:11" ht="15.75" x14ac:dyDescent="0.2">
      <c r="A32" s="6" t="s">
        <v>22</v>
      </c>
      <c r="B32" s="3" t="s">
        <v>1</v>
      </c>
      <c r="C32" s="3" t="s">
        <v>18</v>
      </c>
      <c r="D32" s="3" t="s">
        <v>21</v>
      </c>
      <c r="E32" s="3" t="s">
        <v>23</v>
      </c>
      <c r="F32" s="5">
        <f>F33</f>
        <v>20769</v>
      </c>
      <c r="G32" s="5">
        <f>G33</f>
        <v>0</v>
      </c>
      <c r="H32" s="5">
        <f>H33</f>
        <v>0</v>
      </c>
      <c r="I32" s="5">
        <f t="shared" ref="I32:J32" si="14">I33</f>
        <v>20769</v>
      </c>
      <c r="J32" s="5">
        <f t="shared" si="14"/>
        <v>19861</v>
      </c>
      <c r="K32" s="56">
        <f t="shared" si="2"/>
        <v>0.95628099571476721</v>
      </c>
    </row>
    <row r="33" spans="1:11" ht="31.5" x14ac:dyDescent="0.2">
      <c r="A33" s="6" t="s">
        <v>24</v>
      </c>
      <c r="B33" s="3" t="s">
        <v>1</v>
      </c>
      <c r="C33" s="3" t="s">
        <v>18</v>
      </c>
      <c r="D33" s="3" t="s">
        <v>21</v>
      </c>
      <c r="E33" s="3" t="s">
        <v>25</v>
      </c>
      <c r="F33" s="5">
        <v>20769</v>
      </c>
      <c r="G33" s="5">
        <v>0</v>
      </c>
      <c r="H33" s="5">
        <v>0</v>
      </c>
      <c r="I33" s="5">
        <v>20769</v>
      </c>
      <c r="J33" s="5">
        <v>19861</v>
      </c>
      <c r="K33" s="56">
        <f t="shared" si="2"/>
        <v>0.95628099571476721</v>
      </c>
    </row>
    <row r="34" spans="1:11" ht="47.25" x14ac:dyDescent="0.2">
      <c r="A34" s="6" t="s">
        <v>266</v>
      </c>
      <c r="B34" s="3" t="s">
        <v>1</v>
      </c>
      <c r="C34" s="3" t="s">
        <v>18</v>
      </c>
      <c r="D34" s="3" t="s">
        <v>26</v>
      </c>
      <c r="E34" s="7" t="s">
        <v>0</v>
      </c>
      <c r="F34" s="5">
        <f t="shared" ref="F34:J35" si="15">F35</f>
        <v>290209.98</v>
      </c>
      <c r="G34" s="5">
        <f t="shared" si="15"/>
        <v>50000</v>
      </c>
      <c r="H34" s="5">
        <f t="shared" si="15"/>
        <v>20209.98</v>
      </c>
      <c r="I34" s="5">
        <f t="shared" si="15"/>
        <v>290209.98</v>
      </c>
      <c r="J34" s="5">
        <f t="shared" si="15"/>
        <v>285142</v>
      </c>
      <c r="K34" s="56">
        <f t="shared" si="2"/>
        <v>0.98253685142047842</v>
      </c>
    </row>
    <row r="35" spans="1:11" ht="47.25" x14ac:dyDescent="0.2">
      <c r="A35" s="6" t="s">
        <v>12</v>
      </c>
      <c r="B35" s="3" t="s">
        <v>1</v>
      </c>
      <c r="C35" s="3" t="s">
        <v>18</v>
      </c>
      <c r="D35" s="3" t="s">
        <v>26</v>
      </c>
      <c r="E35" s="3" t="s">
        <v>13</v>
      </c>
      <c r="F35" s="5">
        <f t="shared" si="15"/>
        <v>290209.98</v>
      </c>
      <c r="G35" s="5">
        <f t="shared" si="15"/>
        <v>50000</v>
      </c>
      <c r="H35" s="5">
        <f t="shared" si="15"/>
        <v>20209.98</v>
      </c>
      <c r="I35" s="5">
        <f t="shared" si="15"/>
        <v>290209.98</v>
      </c>
      <c r="J35" s="5">
        <f t="shared" si="15"/>
        <v>285142</v>
      </c>
      <c r="K35" s="56">
        <f t="shared" si="2"/>
        <v>0.98253685142047842</v>
      </c>
    </row>
    <row r="36" spans="1:11" ht="47.25" x14ac:dyDescent="0.2">
      <c r="A36" s="6" t="s">
        <v>14</v>
      </c>
      <c r="B36" s="3" t="s">
        <v>1</v>
      </c>
      <c r="C36" s="3" t="s">
        <v>18</v>
      </c>
      <c r="D36" s="3" t="s">
        <v>26</v>
      </c>
      <c r="E36" s="3" t="s">
        <v>15</v>
      </c>
      <c r="F36" s="5">
        <v>290209.98</v>
      </c>
      <c r="G36" s="5">
        <v>50000</v>
      </c>
      <c r="H36" s="5">
        <v>20209.98</v>
      </c>
      <c r="I36" s="5">
        <v>290209.98</v>
      </c>
      <c r="J36" s="5">
        <v>285142</v>
      </c>
      <c r="K36" s="56">
        <f t="shared" si="2"/>
        <v>0.98253685142047842</v>
      </c>
    </row>
    <row r="37" spans="1:11" s="58" customFormat="1" ht="63" x14ac:dyDescent="0.2">
      <c r="A37" s="6" t="s">
        <v>297</v>
      </c>
      <c r="B37" s="14" t="s">
        <v>1</v>
      </c>
      <c r="C37" s="14" t="s">
        <v>18</v>
      </c>
      <c r="D37" s="14" t="s">
        <v>298</v>
      </c>
      <c r="E37" s="60"/>
      <c r="F37" s="5"/>
      <c r="G37" s="5"/>
      <c r="H37" s="5"/>
      <c r="I37" s="5">
        <f>I38</f>
        <v>78300.259999999995</v>
      </c>
      <c r="J37" s="5">
        <f>J38</f>
        <v>78300.259999999995</v>
      </c>
      <c r="K37" s="56">
        <f t="shared" si="2"/>
        <v>1</v>
      </c>
    </row>
    <row r="38" spans="1:11" s="58" customFormat="1" ht="110.25" x14ac:dyDescent="0.2">
      <c r="A38" s="6" t="s">
        <v>4</v>
      </c>
      <c r="B38" s="14" t="s">
        <v>1</v>
      </c>
      <c r="C38" s="14" t="s">
        <v>18</v>
      </c>
      <c r="D38" s="14" t="s">
        <v>298</v>
      </c>
      <c r="E38" s="14" t="s">
        <v>5</v>
      </c>
      <c r="F38" s="5"/>
      <c r="G38" s="5"/>
      <c r="H38" s="5"/>
      <c r="I38" s="5">
        <f>I39</f>
        <v>78300.259999999995</v>
      </c>
      <c r="J38" s="5">
        <f>J39</f>
        <v>78300.259999999995</v>
      </c>
      <c r="K38" s="56">
        <f t="shared" si="2"/>
        <v>1</v>
      </c>
    </row>
    <row r="39" spans="1:11" s="58" customFormat="1" ht="47.25" x14ac:dyDescent="0.2">
      <c r="A39" s="6" t="s">
        <v>6</v>
      </c>
      <c r="B39" s="14" t="s">
        <v>1</v>
      </c>
      <c r="C39" s="14" t="s">
        <v>18</v>
      </c>
      <c r="D39" s="14" t="s">
        <v>298</v>
      </c>
      <c r="E39" s="14" t="s">
        <v>7</v>
      </c>
      <c r="F39" s="5"/>
      <c r="G39" s="5"/>
      <c r="H39" s="5"/>
      <c r="I39" s="5">
        <v>78300.259999999995</v>
      </c>
      <c r="J39" s="5">
        <v>78300.259999999995</v>
      </c>
      <c r="K39" s="56">
        <f t="shared" si="2"/>
        <v>1</v>
      </c>
    </row>
    <row r="40" spans="1:11" ht="15.75" x14ac:dyDescent="0.2">
      <c r="A40" s="4" t="s">
        <v>27</v>
      </c>
      <c r="B40" s="3" t="s">
        <v>1</v>
      </c>
      <c r="C40" s="3" t="s">
        <v>28</v>
      </c>
      <c r="D40" s="3" t="s">
        <v>0</v>
      </c>
      <c r="E40" s="3" t="s">
        <v>0</v>
      </c>
      <c r="F40" s="5">
        <f t="shared" ref="F40:J42" si="16">F41</f>
        <v>6640</v>
      </c>
      <c r="G40" s="5">
        <f t="shared" si="16"/>
        <v>0</v>
      </c>
      <c r="H40" s="5">
        <f t="shared" si="16"/>
        <v>0</v>
      </c>
      <c r="I40" s="5">
        <f t="shared" si="16"/>
        <v>6640</v>
      </c>
      <c r="J40" s="5">
        <f t="shared" si="16"/>
        <v>6640</v>
      </c>
      <c r="K40" s="56">
        <f t="shared" si="2"/>
        <v>1</v>
      </c>
    </row>
    <row r="41" spans="1:11" ht="94.5" x14ac:dyDescent="0.2">
      <c r="A41" s="6" t="s">
        <v>226</v>
      </c>
      <c r="B41" s="3" t="s">
        <v>1</v>
      </c>
      <c r="C41" s="3" t="s">
        <v>28</v>
      </c>
      <c r="D41" s="3" t="s">
        <v>29</v>
      </c>
      <c r="E41" s="7" t="s">
        <v>0</v>
      </c>
      <c r="F41" s="5">
        <f t="shared" si="16"/>
        <v>6640</v>
      </c>
      <c r="G41" s="5">
        <f t="shared" si="16"/>
        <v>0</v>
      </c>
      <c r="H41" s="5">
        <f t="shared" si="16"/>
        <v>0</v>
      </c>
      <c r="I41" s="5">
        <f t="shared" si="16"/>
        <v>6640</v>
      </c>
      <c r="J41" s="5">
        <f t="shared" si="16"/>
        <v>6640</v>
      </c>
      <c r="K41" s="56">
        <f t="shared" si="2"/>
        <v>1</v>
      </c>
    </row>
    <row r="42" spans="1:11" ht="47.25" x14ac:dyDescent="0.2">
      <c r="A42" s="6" t="s">
        <v>12</v>
      </c>
      <c r="B42" s="3" t="s">
        <v>1</v>
      </c>
      <c r="C42" s="3" t="s">
        <v>28</v>
      </c>
      <c r="D42" s="3" t="s">
        <v>29</v>
      </c>
      <c r="E42" s="3" t="s">
        <v>13</v>
      </c>
      <c r="F42" s="5">
        <f t="shared" si="16"/>
        <v>6640</v>
      </c>
      <c r="G42" s="5">
        <f t="shared" si="16"/>
        <v>0</v>
      </c>
      <c r="H42" s="5">
        <f t="shared" si="16"/>
        <v>0</v>
      </c>
      <c r="I42" s="5">
        <f t="shared" si="16"/>
        <v>6640</v>
      </c>
      <c r="J42" s="5">
        <f t="shared" si="16"/>
        <v>6640</v>
      </c>
      <c r="K42" s="56">
        <f t="shared" si="2"/>
        <v>1</v>
      </c>
    </row>
    <row r="43" spans="1:11" ht="47.25" x14ac:dyDescent="0.2">
      <c r="A43" s="6" t="s">
        <v>14</v>
      </c>
      <c r="B43" s="3" t="s">
        <v>1</v>
      </c>
      <c r="C43" s="3" t="s">
        <v>28</v>
      </c>
      <c r="D43" s="3" t="s">
        <v>29</v>
      </c>
      <c r="E43" s="3" t="s">
        <v>15</v>
      </c>
      <c r="F43" s="5">
        <v>6640</v>
      </c>
      <c r="G43" s="5">
        <v>0</v>
      </c>
      <c r="H43" s="5">
        <v>0</v>
      </c>
      <c r="I43" s="5">
        <v>6640</v>
      </c>
      <c r="J43" s="5">
        <v>6640</v>
      </c>
      <c r="K43" s="56">
        <f t="shared" si="2"/>
        <v>1</v>
      </c>
    </row>
    <row r="44" spans="1:11" ht="78.75" x14ac:dyDescent="0.2">
      <c r="A44" s="4" t="s">
        <v>30</v>
      </c>
      <c r="B44" s="3" t="s">
        <v>1</v>
      </c>
      <c r="C44" s="3" t="s">
        <v>31</v>
      </c>
      <c r="D44" s="3" t="s">
        <v>0</v>
      </c>
      <c r="E44" s="3" t="s">
        <v>0</v>
      </c>
      <c r="F44" s="5">
        <f>F45+F55+F60</f>
        <v>5387030</v>
      </c>
      <c r="G44" s="5">
        <f>G45+G55+G60</f>
        <v>-590556</v>
      </c>
      <c r="H44" s="5">
        <f>H45+H55+H60</f>
        <v>-593</v>
      </c>
      <c r="I44" s="5">
        <f>I45+I55+I60+I52</f>
        <v>5494283.9699999997</v>
      </c>
      <c r="J44" s="5">
        <f>J45+J55+J60+J52</f>
        <v>5411999.5800000001</v>
      </c>
      <c r="K44" s="56">
        <f t="shared" si="2"/>
        <v>0.98502363721109232</v>
      </c>
    </row>
    <row r="45" spans="1:11" ht="47.25" x14ac:dyDescent="0.2">
      <c r="A45" s="6" t="s">
        <v>10</v>
      </c>
      <c r="B45" s="3" t="s">
        <v>1</v>
      </c>
      <c r="C45" s="3" t="s">
        <v>31</v>
      </c>
      <c r="D45" s="3" t="s">
        <v>32</v>
      </c>
      <c r="E45" s="7" t="s">
        <v>0</v>
      </c>
      <c r="F45" s="5">
        <f>F46+F48+F50</f>
        <v>4315755</v>
      </c>
      <c r="G45" s="5">
        <f>G46+G48+G50</f>
        <v>-590556</v>
      </c>
      <c r="H45" s="5">
        <f>H46+H48+H50</f>
        <v>-593</v>
      </c>
      <c r="I45" s="5">
        <f t="shared" ref="I45:J45" si="17">I46+I48+I50</f>
        <v>4315755</v>
      </c>
      <c r="J45" s="5">
        <f t="shared" si="17"/>
        <v>4301024.87</v>
      </c>
      <c r="K45" s="56">
        <f t="shared" si="2"/>
        <v>0.99658689383433496</v>
      </c>
    </row>
    <row r="46" spans="1:11" ht="110.25" x14ac:dyDescent="0.2">
      <c r="A46" s="6" t="s">
        <v>4</v>
      </c>
      <c r="B46" s="3" t="s">
        <v>1</v>
      </c>
      <c r="C46" s="3" t="s">
        <v>31</v>
      </c>
      <c r="D46" s="3" t="s">
        <v>32</v>
      </c>
      <c r="E46" s="3" t="s">
        <v>5</v>
      </c>
      <c r="F46" s="5">
        <f>F47</f>
        <v>4044813</v>
      </c>
      <c r="G46" s="5">
        <f>G47</f>
        <v>-489156</v>
      </c>
      <c r="H46" s="5">
        <f>H47</f>
        <v>0</v>
      </c>
      <c r="I46" s="5">
        <f t="shared" ref="I46:J46" si="18">I47</f>
        <v>4044813</v>
      </c>
      <c r="J46" s="5">
        <f t="shared" si="18"/>
        <v>4037572.42</v>
      </c>
      <c r="K46" s="56">
        <f t="shared" si="2"/>
        <v>0.99820990982772251</v>
      </c>
    </row>
    <row r="47" spans="1:11" ht="47.25" x14ac:dyDescent="0.2">
      <c r="A47" s="6" t="s">
        <v>6</v>
      </c>
      <c r="B47" s="3" t="s">
        <v>1</v>
      </c>
      <c r="C47" s="3" t="s">
        <v>31</v>
      </c>
      <c r="D47" s="3" t="s">
        <v>32</v>
      </c>
      <c r="E47" s="3" t="s">
        <v>7</v>
      </c>
      <c r="F47" s="5">
        <v>4044813</v>
      </c>
      <c r="G47" s="5">
        <v>-489156</v>
      </c>
      <c r="H47" s="5"/>
      <c r="I47" s="5">
        <v>4044813</v>
      </c>
      <c r="J47" s="5">
        <v>4037572.42</v>
      </c>
      <c r="K47" s="56">
        <f t="shared" si="2"/>
        <v>0.99820990982772251</v>
      </c>
    </row>
    <row r="48" spans="1:11" ht="47.25" x14ac:dyDescent="0.2">
      <c r="A48" s="6" t="s">
        <v>12</v>
      </c>
      <c r="B48" s="3" t="s">
        <v>1</v>
      </c>
      <c r="C48" s="3" t="s">
        <v>31</v>
      </c>
      <c r="D48" s="3" t="s">
        <v>32</v>
      </c>
      <c r="E48" s="3" t="s">
        <v>13</v>
      </c>
      <c r="F48" s="5">
        <f>F49</f>
        <v>269535</v>
      </c>
      <c r="G48" s="5">
        <f>G49</f>
        <v>-101400</v>
      </c>
      <c r="H48" s="5">
        <f>H49</f>
        <v>0</v>
      </c>
      <c r="I48" s="5">
        <f t="shared" ref="I48:J48" si="19">I49</f>
        <v>269535</v>
      </c>
      <c r="J48" s="5">
        <f t="shared" si="19"/>
        <v>262045.45</v>
      </c>
      <c r="K48" s="56">
        <f t="shared" si="2"/>
        <v>0.97221307065872709</v>
      </c>
    </row>
    <row r="49" spans="1:11" ht="47.25" x14ac:dyDescent="0.2">
      <c r="A49" s="6" t="s">
        <v>14</v>
      </c>
      <c r="B49" s="3" t="s">
        <v>1</v>
      </c>
      <c r="C49" s="3" t="s">
        <v>31</v>
      </c>
      <c r="D49" s="3" t="s">
        <v>32</v>
      </c>
      <c r="E49" s="3" t="s">
        <v>15</v>
      </c>
      <c r="F49" s="5">
        <v>269535</v>
      </c>
      <c r="G49" s="5">
        <v>-101400</v>
      </c>
      <c r="H49" s="5"/>
      <c r="I49" s="5">
        <v>269535</v>
      </c>
      <c r="J49" s="5">
        <v>262045.45</v>
      </c>
      <c r="K49" s="56">
        <f t="shared" si="2"/>
        <v>0.97221307065872709</v>
      </c>
    </row>
    <row r="50" spans="1:11" ht="15.75" x14ac:dyDescent="0.2">
      <c r="A50" s="6" t="s">
        <v>22</v>
      </c>
      <c r="B50" s="3" t="s">
        <v>1</v>
      </c>
      <c r="C50" s="3" t="s">
        <v>31</v>
      </c>
      <c r="D50" s="3" t="s">
        <v>32</v>
      </c>
      <c r="E50" s="3" t="s">
        <v>23</v>
      </c>
      <c r="F50" s="5">
        <f>F51</f>
        <v>1407</v>
      </c>
      <c r="G50" s="5">
        <f>G51</f>
        <v>0</v>
      </c>
      <c r="H50" s="5">
        <f>H51</f>
        <v>-593</v>
      </c>
      <c r="I50" s="5">
        <f t="shared" ref="I50:J50" si="20">I51</f>
        <v>1407</v>
      </c>
      <c r="J50" s="5">
        <f t="shared" si="20"/>
        <v>1407</v>
      </c>
      <c r="K50" s="56">
        <f t="shared" si="2"/>
        <v>1</v>
      </c>
    </row>
    <row r="51" spans="1:11" ht="31.5" x14ac:dyDescent="0.2">
      <c r="A51" s="6" t="s">
        <v>24</v>
      </c>
      <c r="B51" s="3" t="s">
        <v>1</v>
      </c>
      <c r="C51" s="3" t="s">
        <v>31</v>
      </c>
      <c r="D51" s="3" t="s">
        <v>32</v>
      </c>
      <c r="E51" s="3" t="s">
        <v>25</v>
      </c>
      <c r="F51" s="5">
        <v>1407</v>
      </c>
      <c r="G51" s="5">
        <v>0</v>
      </c>
      <c r="H51" s="5">
        <v>-593</v>
      </c>
      <c r="I51" s="5">
        <v>1407</v>
      </c>
      <c r="J51" s="5">
        <v>1407</v>
      </c>
      <c r="K51" s="56">
        <f t="shared" si="2"/>
        <v>1</v>
      </c>
    </row>
    <row r="52" spans="1:11" s="58" customFormat="1" ht="63" x14ac:dyDescent="0.2">
      <c r="A52" s="13" t="s">
        <v>297</v>
      </c>
      <c r="B52" s="14" t="s">
        <v>1</v>
      </c>
      <c r="C52" s="14" t="s">
        <v>31</v>
      </c>
      <c r="D52" s="14" t="s">
        <v>298</v>
      </c>
      <c r="E52" s="60"/>
      <c r="F52" s="5"/>
      <c r="G52" s="5"/>
      <c r="H52" s="5"/>
      <c r="I52" s="5">
        <f>I53</f>
        <v>107253.97</v>
      </c>
      <c r="J52" s="5">
        <f>J53</f>
        <v>107253.97</v>
      </c>
      <c r="K52" s="56">
        <f t="shared" si="2"/>
        <v>1</v>
      </c>
    </row>
    <row r="53" spans="1:11" s="58" customFormat="1" ht="110.25" x14ac:dyDescent="0.2">
      <c r="A53" s="6" t="s">
        <v>4</v>
      </c>
      <c r="B53" s="14" t="s">
        <v>1</v>
      </c>
      <c r="C53" s="14" t="s">
        <v>31</v>
      </c>
      <c r="D53" s="14" t="s">
        <v>298</v>
      </c>
      <c r="E53" s="14" t="s">
        <v>5</v>
      </c>
      <c r="F53" s="5"/>
      <c r="G53" s="5"/>
      <c r="H53" s="5"/>
      <c r="I53" s="5">
        <f>I54</f>
        <v>107253.97</v>
      </c>
      <c r="J53" s="5">
        <f>J54</f>
        <v>107253.97</v>
      </c>
      <c r="K53" s="56">
        <f t="shared" si="2"/>
        <v>1</v>
      </c>
    </row>
    <row r="54" spans="1:11" s="58" customFormat="1" ht="47.25" x14ac:dyDescent="0.2">
      <c r="A54" s="6" t="s">
        <v>6</v>
      </c>
      <c r="B54" s="14" t="s">
        <v>1</v>
      </c>
      <c r="C54" s="14" t="s">
        <v>31</v>
      </c>
      <c r="D54" s="14" t="s">
        <v>298</v>
      </c>
      <c r="E54" s="14" t="s">
        <v>7</v>
      </c>
      <c r="F54" s="5"/>
      <c r="G54" s="5"/>
      <c r="H54" s="5"/>
      <c r="I54" s="5">
        <v>107253.97</v>
      </c>
      <c r="J54" s="5">
        <v>107253.97</v>
      </c>
      <c r="K54" s="56">
        <f t="shared" si="2"/>
        <v>1</v>
      </c>
    </row>
    <row r="55" spans="1:11" ht="47.25" x14ac:dyDescent="0.2">
      <c r="A55" s="6" t="s">
        <v>10</v>
      </c>
      <c r="B55" s="3" t="s">
        <v>1</v>
      </c>
      <c r="C55" s="3" t="s">
        <v>31</v>
      </c>
      <c r="D55" s="3" t="s">
        <v>11</v>
      </c>
      <c r="E55" s="7" t="s">
        <v>0</v>
      </c>
      <c r="F55" s="5">
        <f>F56+F58</f>
        <v>74014</v>
      </c>
      <c r="G55" s="5">
        <f>G56+G58</f>
        <v>0</v>
      </c>
      <c r="H55" s="5">
        <f>H56+H58</f>
        <v>0</v>
      </c>
      <c r="I55" s="5">
        <f t="shared" ref="I55:J55" si="21">I56+I58</f>
        <v>74014</v>
      </c>
      <c r="J55" s="5">
        <f t="shared" si="21"/>
        <v>73916.19</v>
      </c>
      <c r="K55" s="56">
        <f t="shared" si="2"/>
        <v>0.99867849325803226</v>
      </c>
    </row>
    <row r="56" spans="1:11" ht="110.25" x14ac:dyDescent="0.2">
      <c r="A56" s="6" t="s">
        <v>4</v>
      </c>
      <c r="B56" s="3" t="s">
        <v>1</v>
      </c>
      <c r="C56" s="3" t="s">
        <v>31</v>
      </c>
      <c r="D56" s="3" t="s">
        <v>11</v>
      </c>
      <c r="E56" s="3" t="s">
        <v>5</v>
      </c>
      <c r="F56" s="5">
        <f>F57</f>
        <v>57369</v>
      </c>
      <c r="G56" s="5">
        <f>G57</f>
        <v>0</v>
      </c>
      <c r="H56" s="5">
        <f>H57</f>
        <v>0</v>
      </c>
      <c r="I56" s="5">
        <f t="shared" ref="I56:J56" si="22">I57</f>
        <v>57369</v>
      </c>
      <c r="J56" s="5">
        <f t="shared" si="22"/>
        <v>57309.59</v>
      </c>
      <c r="K56" s="56">
        <f t="shared" si="2"/>
        <v>0.99896442329481072</v>
      </c>
    </row>
    <row r="57" spans="1:11" ht="47.25" x14ac:dyDescent="0.2">
      <c r="A57" s="6" t="s">
        <v>6</v>
      </c>
      <c r="B57" s="3" t="s">
        <v>1</v>
      </c>
      <c r="C57" s="3" t="s">
        <v>31</v>
      </c>
      <c r="D57" s="3" t="s">
        <v>11</v>
      </c>
      <c r="E57" s="3" t="s">
        <v>7</v>
      </c>
      <c r="F57" s="5">
        <v>57369</v>
      </c>
      <c r="G57" s="5">
        <v>0</v>
      </c>
      <c r="H57" s="5">
        <v>0</v>
      </c>
      <c r="I57" s="5">
        <v>57369</v>
      </c>
      <c r="J57" s="5">
        <v>57309.59</v>
      </c>
      <c r="K57" s="56">
        <f t="shared" si="2"/>
        <v>0.99896442329481072</v>
      </c>
    </row>
    <row r="58" spans="1:11" ht="47.25" x14ac:dyDescent="0.2">
      <c r="A58" s="6" t="s">
        <v>12</v>
      </c>
      <c r="B58" s="3" t="s">
        <v>1</v>
      </c>
      <c r="C58" s="3" t="s">
        <v>31</v>
      </c>
      <c r="D58" s="3" t="s">
        <v>11</v>
      </c>
      <c r="E58" s="3" t="s">
        <v>13</v>
      </c>
      <c r="F58" s="5">
        <f>F59</f>
        <v>16645</v>
      </c>
      <c r="G58" s="5">
        <f>G59</f>
        <v>0</v>
      </c>
      <c r="H58" s="5">
        <f>H59</f>
        <v>0</v>
      </c>
      <c r="I58" s="5">
        <f t="shared" ref="I58:J58" si="23">I59</f>
        <v>16645</v>
      </c>
      <c r="J58" s="5">
        <f t="shared" si="23"/>
        <v>16606.599999999999</v>
      </c>
      <c r="K58" s="56">
        <f t="shared" si="2"/>
        <v>0.99769300090117141</v>
      </c>
    </row>
    <row r="59" spans="1:11" ht="47.25" x14ac:dyDescent="0.2">
      <c r="A59" s="6" t="s">
        <v>14</v>
      </c>
      <c r="B59" s="3" t="s">
        <v>1</v>
      </c>
      <c r="C59" s="3" t="s">
        <v>31</v>
      </c>
      <c r="D59" s="3" t="s">
        <v>11</v>
      </c>
      <c r="E59" s="3" t="s">
        <v>15</v>
      </c>
      <c r="F59" s="5">
        <v>16645</v>
      </c>
      <c r="G59" s="5">
        <v>0</v>
      </c>
      <c r="H59" s="5">
        <v>0</v>
      </c>
      <c r="I59" s="5">
        <v>16645</v>
      </c>
      <c r="J59" s="5">
        <v>16606.599999999999</v>
      </c>
      <c r="K59" s="56">
        <f t="shared" si="2"/>
        <v>0.99769300090117141</v>
      </c>
    </row>
    <row r="60" spans="1:11" ht="63" x14ac:dyDescent="0.2">
      <c r="A60" s="6" t="s">
        <v>33</v>
      </c>
      <c r="B60" s="3" t="s">
        <v>1</v>
      </c>
      <c r="C60" s="3" t="s">
        <v>31</v>
      </c>
      <c r="D60" s="3" t="s">
        <v>34</v>
      </c>
      <c r="E60" s="7" t="s">
        <v>0</v>
      </c>
      <c r="F60" s="5">
        <f t="shared" ref="F60:J61" si="24">F61</f>
        <v>997261</v>
      </c>
      <c r="G60" s="5">
        <f t="shared" si="24"/>
        <v>0</v>
      </c>
      <c r="H60" s="5">
        <f t="shared" si="24"/>
        <v>0</v>
      </c>
      <c r="I60" s="5">
        <f t="shared" si="24"/>
        <v>997261</v>
      </c>
      <c r="J60" s="5">
        <f t="shared" si="24"/>
        <v>929804.55</v>
      </c>
      <c r="K60" s="56">
        <f t="shared" si="2"/>
        <v>0.93235827932707693</v>
      </c>
    </row>
    <row r="61" spans="1:11" ht="110.25" x14ac:dyDescent="0.2">
      <c r="A61" s="6" t="s">
        <v>4</v>
      </c>
      <c r="B61" s="3" t="s">
        <v>1</v>
      </c>
      <c r="C61" s="3" t="s">
        <v>31</v>
      </c>
      <c r="D61" s="3" t="s">
        <v>34</v>
      </c>
      <c r="E61" s="3" t="s">
        <v>5</v>
      </c>
      <c r="F61" s="5">
        <f t="shared" si="24"/>
        <v>997261</v>
      </c>
      <c r="G61" s="5">
        <f t="shared" si="24"/>
        <v>0</v>
      </c>
      <c r="H61" s="5">
        <f t="shared" si="24"/>
        <v>0</v>
      </c>
      <c r="I61" s="5">
        <f t="shared" si="24"/>
        <v>997261</v>
      </c>
      <c r="J61" s="5">
        <f t="shared" si="24"/>
        <v>929804.55</v>
      </c>
      <c r="K61" s="56">
        <f t="shared" si="2"/>
        <v>0.93235827932707693</v>
      </c>
    </row>
    <row r="62" spans="1:11" ht="47.25" x14ac:dyDescent="0.2">
      <c r="A62" s="6" t="s">
        <v>6</v>
      </c>
      <c r="B62" s="3" t="s">
        <v>1</v>
      </c>
      <c r="C62" s="3" t="s">
        <v>31</v>
      </c>
      <c r="D62" s="3" t="s">
        <v>34</v>
      </c>
      <c r="E62" s="3" t="s">
        <v>7</v>
      </c>
      <c r="F62" s="5">
        <v>997261</v>
      </c>
      <c r="G62" s="5">
        <v>0</v>
      </c>
      <c r="H62" s="5">
        <v>0</v>
      </c>
      <c r="I62" s="5">
        <v>997261</v>
      </c>
      <c r="J62" s="5">
        <v>929804.55</v>
      </c>
      <c r="K62" s="56">
        <f t="shared" si="2"/>
        <v>0.93235827932707693</v>
      </c>
    </row>
    <row r="63" spans="1:11" ht="15.75" x14ac:dyDescent="0.2">
      <c r="A63" s="4" t="s">
        <v>35</v>
      </c>
      <c r="B63" s="3" t="s">
        <v>1</v>
      </c>
      <c r="C63" s="3" t="s">
        <v>36</v>
      </c>
      <c r="D63" s="3" t="s">
        <v>0</v>
      </c>
      <c r="E63" s="3" t="s">
        <v>0</v>
      </c>
      <c r="F63" s="5">
        <f t="shared" ref="F63:J65" si="25">F64</f>
        <v>250000</v>
      </c>
      <c r="G63" s="5">
        <f t="shared" si="25"/>
        <v>0</v>
      </c>
      <c r="H63" s="5">
        <f t="shared" si="25"/>
        <v>0</v>
      </c>
      <c r="I63" s="5">
        <f t="shared" si="25"/>
        <v>74433.149999999994</v>
      </c>
      <c r="J63" s="5">
        <f t="shared" si="25"/>
        <v>0</v>
      </c>
      <c r="K63" s="56">
        <f t="shared" si="2"/>
        <v>0</v>
      </c>
    </row>
    <row r="64" spans="1:11" ht="31.5" x14ac:dyDescent="0.2">
      <c r="A64" s="6" t="s">
        <v>37</v>
      </c>
      <c r="B64" s="3" t="s">
        <v>1</v>
      </c>
      <c r="C64" s="3" t="s">
        <v>36</v>
      </c>
      <c r="D64" s="3" t="s">
        <v>38</v>
      </c>
      <c r="E64" s="7" t="s">
        <v>0</v>
      </c>
      <c r="F64" s="5">
        <f t="shared" si="25"/>
        <v>250000</v>
      </c>
      <c r="G64" s="5">
        <f t="shared" si="25"/>
        <v>0</v>
      </c>
      <c r="H64" s="5">
        <f t="shared" si="25"/>
        <v>0</v>
      </c>
      <c r="I64" s="5">
        <f t="shared" si="25"/>
        <v>74433.149999999994</v>
      </c>
      <c r="J64" s="5">
        <f t="shared" si="25"/>
        <v>0</v>
      </c>
      <c r="K64" s="56">
        <f t="shared" si="2"/>
        <v>0</v>
      </c>
    </row>
    <row r="65" spans="1:11" ht="15.75" x14ac:dyDescent="0.2">
      <c r="A65" s="6" t="s">
        <v>22</v>
      </c>
      <c r="B65" s="3" t="s">
        <v>1</v>
      </c>
      <c r="C65" s="3" t="s">
        <v>36</v>
      </c>
      <c r="D65" s="3" t="s">
        <v>38</v>
      </c>
      <c r="E65" s="3" t="s">
        <v>23</v>
      </c>
      <c r="F65" s="5">
        <f t="shared" si="25"/>
        <v>250000</v>
      </c>
      <c r="G65" s="5">
        <f t="shared" si="25"/>
        <v>0</v>
      </c>
      <c r="H65" s="5">
        <f t="shared" si="25"/>
        <v>0</v>
      </c>
      <c r="I65" s="5">
        <f t="shared" si="25"/>
        <v>74433.149999999994</v>
      </c>
      <c r="J65" s="5">
        <f t="shared" si="25"/>
        <v>0</v>
      </c>
      <c r="K65" s="56">
        <f t="shared" si="2"/>
        <v>0</v>
      </c>
    </row>
    <row r="66" spans="1:11" ht="15.75" x14ac:dyDescent="0.2">
      <c r="A66" s="6" t="s">
        <v>39</v>
      </c>
      <c r="B66" s="3" t="s">
        <v>1</v>
      </c>
      <c r="C66" s="3" t="s">
        <v>36</v>
      </c>
      <c r="D66" s="3" t="s">
        <v>38</v>
      </c>
      <c r="E66" s="3" t="s">
        <v>40</v>
      </c>
      <c r="F66" s="5">
        <v>250000</v>
      </c>
      <c r="G66" s="5">
        <v>0</v>
      </c>
      <c r="H66" s="5">
        <v>0</v>
      </c>
      <c r="I66" s="5">
        <v>74433.149999999994</v>
      </c>
      <c r="J66" s="5"/>
      <c r="K66" s="56">
        <f t="shared" si="2"/>
        <v>0</v>
      </c>
    </row>
    <row r="67" spans="1:11" ht="31.5" x14ac:dyDescent="0.2">
      <c r="A67" s="4" t="s">
        <v>41</v>
      </c>
      <c r="B67" s="3" t="s">
        <v>1</v>
      </c>
      <c r="C67" s="3" t="s">
        <v>42</v>
      </c>
      <c r="D67" s="3" t="s">
        <v>0</v>
      </c>
      <c r="E67" s="3" t="s">
        <v>0</v>
      </c>
      <c r="F67" s="5">
        <f>F71+F76+F79+F82+F85+F88+F68</f>
        <v>3936431.92</v>
      </c>
      <c r="G67" s="5">
        <f>G71+G76+G79+G82+G85</f>
        <v>295333.92</v>
      </c>
      <c r="H67" s="5">
        <f>H71+H76+H79+H82+H85+H88</f>
        <v>81840</v>
      </c>
      <c r="I67" s="5">
        <f>I71+I76+I79+I82+I85+I88+I68+I91</f>
        <v>3984831.92</v>
      </c>
      <c r="J67" s="5">
        <f>J71+J76+J79+J82+J85+J88+J68+J91</f>
        <v>3982331.92</v>
      </c>
      <c r="K67" s="56">
        <f t="shared" si="2"/>
        <v>0.99937262096615609</v>
      </c>
    </row>
    <row r="68" spans="1:11" s="57" customFormat="1" ht="31.5" x14ac:dyDescent="0.2">
      <c r="A68" s="4" t="s">
        <v>293</v>
      </c>
      <c r="B68" s="14" t="s">
        <v>1</v>
      </c>
      <c r="C68" s="14" t="s">
        <v>42</v>
      </c>
      <c r="D68" s="14" t="s">
        <v>294</v>
      </c>
      <c r="E68" s="60"/>
      <c r="F68" s="5">
        <f>F69</f>
        <v>65000</v>
      </c>
      <c r="G68" s="5"/>
      <c r="H68" s="5"/>
      <c r="I68" s="5">
        <f t="shared" ref="I68:J69" si="26">I69</f>
        <v>65000</v>
      </c>
      <c r="J68" s="5">
        <f t="shared" si="26"/>
        <v>65000</v>
      </c>
      <c r="K68" s="56">
        <f t="shared" si="2"/>
        <v>1</v>
      </c>
    </row>
    <row r="69" spans="1:11" s="57" customFormat="1" ht="15.75" x14ac:dyDescent="0.2">
      <c r="A69" s="4" t="s">
        <v>22</v>
      </c>
      <c r="B69" s="14" t="s">
        <v>1</v>
      </c>
      <c r="C69" s="14" t="s">
        <v>42</v>
      </c>
      <c r="D69" s="14" t="s">
        <v>294</v>
      </c>
      <c r="E69" s="14" t="s">
        <v>23</v>
      </c>
      <c r="F69" s="5">
        <f>F70</f>
        <v>65000</v>
      </c>
      <c r="G69" s="5"/>
      <c r="H69" s="5"/>
      <c r="I69" s="5">
        <f t="shared" si="26"/>
        <v>65000</v>
      </c>
      <c r="J69" s="5">
        <f t="shared" si="26"/>
        <v>65000</v>
      </c>
      <c r="K69" s="56">
        <f t="shared" si="2"/>
        <v>1</v>
      </c>
    </row>
    <row r="70" spans="1:11" s="57" customFormat="1" ht="31.5" x14ac:dyDescent="0.2">
      <c r="A70" s="4" t="s">
        <v>24</v>
      </c>
      <c r="B70" s="14" t="s">
        <v>1</v>
      </c>
      <c r="C70" s="14" t="s">
        <v>42</v>
      </c>
      <c r="D70" s="14" t="s">
        <v>294</v>
      </c>
      <c r="E70" s="14" t="s">
        <v>25</v>
      </c>
      <c r="F70" s="5">
        <v>65000</v>
      </c>
      <c r="G70" s="5"/>
      <c r="H70" s="5"/>
      <c r="I70" s="5">
        <v>65000</v>
      </c>
      <c r="J70" s="5">
        <v>65000</v>
      </c>
      <c r="K70" s="56">
        <f t="shared" si="2"/>
        <v>1</v>
      </c>
    </row>
    <row r="71" spans="1:11" ht="141.75" x14ac:dyDescent="0.2">
      <c r="A71" s="6" t="s">
        <v>43</v>
      </c>
      <c r="B71" s="3" t="s">
        <v>1</v>
      </c>
      <c r="C71" s="3" t="s">
        <v>42</v>
      </c>
      <c r="D71" s="3" t="s">
        <v>44</v>
      </c>
      <c r="E71" s="7" t="s">
        <v>0</v>
      </c>
      <c r="F71" s="5">
        <f>F72+F74</f>
        <v>434052</v>
      </c>
      <c r="G71" s="5">
        <f>G72+G74</f>
        <v>0</v>
      </c>
      <c r="H71" s="5">
        <f>H72+H74</f>
        <v>0</v>
      </c>
      <c r="I71" s="5">
        <f t="shared" ref="I71:J71" si="27">I72+I74</f>
        <v>434052</v>
      </c>
      <c r="J71" s="5">
        <f t="shared" si="27"/>
        <v>434052</v>
      </c>
      <c r="K71" s="56">
        <f t="shared" si="2"/>
        <v>1</v>
      </c>
    </row>
    <row r="72" spans="1:11" ht="110.25" x14ac:dyDescent="0.2">
      <c r="A72" s="6" t="s">
        <v>4</v>
      </c>
      <c r="B72" s="3" t="s">
        <v>1</v>
      </c>
      <c r="C72" s="3" t="s">
        <v>42</v>
      </c>
      <c r="D72" s="3" t="s">
        <v>44</v>
      </c>
      <c r="E72" s="3" t="s">
        <v>5</v>
      </c>
      <c r="F72" s="5">
        <f>F73</f>
        <v>274867.38</v>
      </c>
      <c r="G72" s="5">
        <f>G73</f>
        <v>0</v>
      </c>
      <c r="H72" s="5">
        <f>H73</f>
        <v>0</v>
      </c>
      <c r="I72" s="5">
        <f t="shared" ref="I72:J72" si="28">I73</f>
        <v>274867.38</v>
      </c>
      <c r="J72" s="5">
        <f t="shared" si="28"/>
        <v>274867.38</v>
      </c>
      <c r="K72" s="56">
        <f t="shared" si="2"/>
        <v>1</v>
      </c>
    </row>
    <row r="73" spans="1:11" ht="47.25" x14ac:dyDescent="0.2">
      <c r="A73" s="6" t="s">
        <v>6</v>
      </c>
      <c r="B73" s="3" t="s">
        <v>1</v>
      </c>
      <c r="C73" s="3" t="s">
        <v>42</v>
      </c>
      <c r="D73" s="3" t="s">
        <v>44</v>
      </c>
      <c r="E73" s="3" t="s">
        <v>7</v>
      </c>
      <c r="F73" s="5">
        <v>274867.38</v>
      </c>
      <c r="G73" s="5">
        <v>0</v>
      </c>
      <c r="H73" s="5">
        <v>0</v>
      </c>
      <c r="I73" s="5">
        <v>274867.38</v>
      </c>
      <c r="J73" s="5">
        <v>274867.38</v>
      </c>
      <c r="K73" s="56">
        <f t="shared" si="2"/>
        <v>1</v>
      </c>
    </row>
    <row r="74" spans="1:11" ht="47.25" x14ac:dyDescent="0.2">
      <c r="A74" s="6" t="s">
        <v>12</v>
      </c>
      <c r="B74" s="3" t="s">
        <v>1</v>
      </c>
      <c r="C74" s="3" t="s">
        <v>42</v>
      </c>
      <c r="D74" s="3" t="s">
        <v>44</v>
      </c>
      <c r="E74" s="3" t="s">
        <v>13</v>
      </c>
      <c r="F74" s="5">
        <f>F75</f>
        <v>159184.62</v>
      </c>
      <c r="G74" s="5">
        <f>G75</f>
        <v>0</v>
      </c>
      <c r="H74" s="5">
        <f>H75</f>
        <v>0</v>
      </c>
      <c r="I74" s="5">
        <f t="shared" ref="I74:J74" si="29">I75</f>
        <v>159184.62</v>
      </c>
      <c r="J74" s="5">
        <f t="shared" si="29"/>
        <v>159184.62</v>
      </c>
      <c r="K74" s="56">
        <f t="shared" si="2"/>
        <v>1</v>
      </c>
    </row>
    <row r="75" spans="1:11" ht="47.25" x14ac:dyDescent="0.2">
      <c r="A75" s="6" t="s">
        <v>14</v>
      </c>
      <c r="B75" s="3" t="s">
        <v>1</v>
      </c>
      <c r="C75" s="3" t="s">
        <v>42</v>
      </c>
      <c r="D75" s="3" t="s">
        <v>44</v>
      </c>
      <c r="E75" s="3" t="s">
        <v>15</v>
      </c>
      <c r="F75" s="5">
        <v>159184.62</v>
      </c>
      <c r="G75" s="5">
        <v>0</v>
      </c>
      <c r="H75" s="5">
        <v>0</v>
      </c>
      <c r="I75" s="5">
        <v>159184.62</v>
      </c>
      <c r="J75" s="5">
        <v>159184.62</v>
      </c>
      <c r="K75" s="56">
        <f t="shared" ref="K75:K138" si="30">J75/I75</f>
        <v>1</v>
      </c>
    </row>
    <row r="76" spans="1:11" ht="47.25" x14ac:dyDescent="0.2">
      <c r="A76" s="6" t="s">
        <v>45</v>
      </c>
      <c r="B76" s="3" t="s">
        <v>1</v>
      </c>
      <c r="C76" s="3" t="s">
        <v>42</v>
      </c>
      <c r="D76" s="3" t="s">
        <v>46</v>
      </c>
      <c r="E76" s="7" t="s">
        <v>0</v>
      </c>
      <c r="F76" s="5">
        <f t="shared" ref="F76:J77" si="31">F77</f>
        <v>3018206</v>
      </c>
      <c r="G76" s="5">
        <f t="shared" si="31"/>
        <v>0</v>
      </c>
      <c r="H76" s="5">
        <f t="shared" si="31"/>
        <v>0</v>
      </c>
      <c r="I76" s="5">
        <f t="shared" si="31"/>
        <v>3018206</v>
      </c>
      <c r="J76" s="5">
        <f t="shared" si="31"/>
        <v>3018206</v>
      </c>
      <c r="K76" s="56">
        <f t="shared" si="30"/>
        <v>1</v>
      </c>
    </row>
    <row r="77" spans="1:11" ht="63" x14ac:dyDescent="0.2">
      <c r="A77" s="6" t="s">
        <v>47</v>
      </c>
      <c r="B77" s="3" t="s">
        <v>1</v>
      </c>
      <c r="C77" s="3" t="s">
        <v>42</v>
      </c>
      <c r="D77" s="3" t="s">
        <v>46</v>
      </c>
      <c r="E77" s="3" t="s">
        <v>48</v>
      </c>
      <c r="F77" s="5">
        <f t="shared" si="31"/>
        <v>3018206</v>
      </c>
      <c r="G77" s="5">
        <f t="shared" si="31"/>
        <v>0</v>
      </c>
      <c r="H77" s="5">
        <f t="shared" si="31"/>
        <v>0</v>
      </c>
      <c r="I77" s="5">
        <f t="shared" si="31"/>
        <v>3018206</v>
      </c>
      <c r="J77" s="5">
        <f t="shared" si="31"/>
        <v>3018206</v>
      </c>
      <c r="K77" s="56">
        <f t="shared" si="30"/>
        <v>1</v>
      </c>
    </row>
    <row r="78" spans="1:11" ht="15.75" x14ac:dyDescent="0.2">
      <c r="A78" s="6" t="s">
        <v>49</v>
      </c>
      <c r="B78" s="3" t="s">
        <v>1</v>
      </c>
      <c r="C78" s="3" t="s">
        <v>42</v>
      </c>
      <c r="D78" s="3" t="s">
        <v>46</v>
      </c>
      <c r="E78" s="3" t="s">
        <v>50</v>
      </c>
      <c r="F78" s="5">
        <v>3018206</v>
      </c>
      <c r="G78" s="5">
        <v>0</v>
      </c>
      <c r="H78" s="5">
        <v>0</v>
      </c>
      <c r="I78" s="5">
        <v>3018206</v>
      </c>
      <c r="J78" s="5">
        <v>3018206</v>
      </c>
      <c r="K78" s="56">
        <f t="shared" si="30"/>
        <v>1</v>
      </c>
    </row>
    <row r="79" spans="1:11" ht="47.25" x14ac:dyDescent="0.2">
      <c r="A79" s="6" t="s">
        <v>51</v>
      </c>
      <c r="B79" s="3" t="s">
        <v>1</v>
      </c>
      <c r="C79" s="3" t="s">
        <v>42</v>
      </c>
      <c r="D79" s="3" t="s">
        <v>52</v>
      </c>
      <c r="E79" s="7" t="s">
        <v>0</v>
      </c>
      <c r="F79" s="5">
        <f t="shared" ref="F79:J80" si="32">F80</f>
        <v>62000</v>
      </c>
      <c r="G79" s="5">
        <f t="shared" si="32"/>
        <v>20000</v>
      </c>
      <c r="H79" s="5">
        <f t="shared" si="32"/>
        <v>0</v>
      </c>
      <c r="I79" s="5">
        <f t="shared" si="32"/>
        <v>62000</v>
      </c>
      <c r="J79" s="5">
        <f t="shared" si="32"/>
        <v>59500</v>
      </c>
      <c r="K79" s="56">
        <f t="shared" si="30"/>
        <v>0.95967741935483875</v>
      </c>
    </row>
    <row r="80" spans="1:11" ht="47.25" x14ac:dyDescent="0.2">
      <c r="A80" s="6" t="s">
        <v>12</v>
      </c>
      <c r="B80" s="3" t="s">
        <v>1</v>
      </c>
      <c r="C80" s="3" t="s">
        <v>42</v>
      </c>
      <c r="D80" s="3" t="s">
        <v>52</v>
      </c>
      <c r="E80" s="3" t="s">
        <v>13</v>
      </c>
      <c r="F80" s="5">
        <f t="shared" si="32"/>
        <v>62000</v>
      </c>
      <c r="G80" s="5">
        <f t="shared" si="32"/>
        <v>20000</v>
      </c>
      <c r="H80" s="5">
        <f t="shared" si="32"/>
        <v>0</v>
      </c>
      <c r="I80" s="5">
        <f t="shared" si="32"/>
        <v>62000</v>
      </c>
      <c r="J80" s="5">
        <f t="shared" si="32"/>
        <v>59500</v>
      </c>
      <c r="K80" s="56">
        <f t="shared" si="30"/>
        <v>0.95967741935483875</v>
      </c>
    </row>
    <row r="81" spans="1:11" ht="47.25" x14ac:dyDescent="0.2">
      <c r="A81" s="6" t="s">
        <v>14</v>
      </c>
      <c r="B81" s="3" t="s">
        <v>1</v>
      </c>
      <c r="C81" s="3" t="s">
        <v>42</v>
      </c>
      <c r="D81" s="3" t="s">
        <v>52</v>
      </c>
      <c r="E81" s="3" t="s">
        <v>15</v>
      </c>
      <c r="F81" s="5">
        <v>62000</v>
      </c>
      <c r="G81" s="5">
        <v>20000</v>
      </c>
      <c r="H81" s="5"/>
      <c r="I81" s="5">
        <v>62000</v>
      </c>
      <c r="J81" s="5">
        <v>59500</v>
      </c>
      <c r="K81" s="56">
        <f t="shared" si="30"/>
        <v>0.95967741935483875</v>
      </c>
    </row>
    <row r="82" spans="1:11" ht="31.5" hidden="1" x14ac:dyDescent="0.2">
      <c r="A82" s="13" t="s">
        <v>281</v>
      </c>
      <c r="B82" s="3" t="s">
        <v>1</v>
      </c>
      <c r="C82" s="3" t="s">
        <v>42</v>
      </c>
      <c r="D82" s="14" t="s">
        <v>280</v>
      </c>
      <c r="E82" s="7" t="s">
        <v>0</v>
      </c>
      <c r="F82" s="5">
        <f t="shared" ref="F82:J83" si="33">F83</f>
        <v>0</v>
      </c>
      <c r="G82" s="5">
        <f t="shared" si="33"/>
        <v>0</v>
      </c>
      <c r="H82" s="5">
        <f t="shared" si="33"/>
        <v>0</v>
      </c>
      <c r="I82" s="5">
        <f t="shared" si="33"/>
        <v>0</v>
      </c>
      <c r="J82" s="5">
        <f t="shared" si="33"/>
        <v>0</v>
      </c>
      <c r="K82" s="56" t="e">
        <f t="shared" si="30"/>
        <v>#DIV/0!</v>
      </c>
    </row>
    <row r="83" spans="1:11" ht="47.25" hidden="1" x14ac:dyDescent="0.2">
      <c r="A83" s="6" t="s">
        <v>12</v>
      </c>
      <c r="B83" s="3" t="s">
        <v>1</v>
      </c>
      <c r="C83" s="3" t="s">
        <v>42</v>
      </c>
      <c r="D83" s="14" t="s">
        <v>280</v>
      </c>
      <c r="E83" s="3">
        <v>200</v>
      </c>
      <c r="F83" s="5">
        <f t="shared" si="33"/>
        <v>0</v>
      </c>
      <c r="G83" s="5">
        <f t="shared" si="33"/>
        <v>0</v>
      </c>
      <c r="H83" s="5">
        <f t="shared" si="33"/>
        <v>0</v>
      </c>
      <c r="I83" s="5">
        <f t="shared" si="33"/>
        <v>0</v>
      </c>
      <c r="J83" s="5">
        <f t="shared" si="33"/>
        <v>0</v>
      </c>
      <c r="K83" s="56" t="e">
        <f t="shared" si="30"/>
        <v>#DIV/0!</v>
      </c>
    </row>
    <row r="84" spans="1:11" ht="47.25" hidden="1" x14ac:dyDescent="0.2">
      <c r="A84" s="6" t="s">
        <v>14</v>
      </c>
      <c r="B84" s="3" t="s">
        <v>1</v>
      </c>
      <c r="C84" s="3" t="s">
        <v>42</v>
      </c>
      <c r="D84" s="14" t="s">
        <v>280</v>
      </c>
      <c r="E84" s="3">
        <v>240</v>
      </c>
      <c r="F84" s="5">
        <v>0</v>
      </c>
      <c r="G84" s="5">
        <v>0</v>
      </c>
      <c r="H84" s="5">
        <v>0</v>
      </c>
      <c r="I84" s="5">
        <v>0</v>
      </c>
      <c r="J84" s="5">
        <v>0</v>
      </c>
      <c r="K84" s="56" t="e">
        <f t="shared" si="30"/>
        <v>#DIV/0!</v>
      </c>
    </row>
    <row r="85" spans="1:11" s="11" customFormat="1" ht="63" x14ac:dyDescent="0.2">
      <c r="A85" s="13" t="s">
        <v>261</v>
      </c>
      <c r="B85" s="15" t="s">
        <v>1</v>
      </c>
      <c r="C85" s="15" t="s">
        <v>42</v>
      </c>
      <c r="D85" s="15" t="s">
        <v>263</v>
      </c>
      <c r="E85" s="15"/>
      <c r="F85" s="5">
        <f t="shared" ref="F85:J86" si="34">F86</f>
        <v>300633.92</v>
      </c>
      <c r="G85" s="5">
        <f t="shared" si="34"/>
        <v>275333.92</v>
      </c>
      <c r="H85" s="5">
        <f t="shared" si="34"/>
        <v>25300</v>
      </c>
      <c r="I85" s="5">
        <f t="shared" si="34"/>
        <v>300633.92</v>
      </c>
      <c r="J85" s="5">
        <f t="shared" si="34"/>
        <v>300633.92</v>
      </c>
      <c r="K85" s="56">
        <f t="shared" si="30"/>
        <v>1</v>
      </c>
    </row>
    <row r="86" spans="1:11" s="11" customFormat="1" ht="15.75" x14ac:dyDescent="0.2">
      <c r="A86" s="13" t="s">
        <v>22</v>
      </c>
      <c r="B86" s="15" t="s">
        <v>1</v>
      </c>
      <c r="C86" s="15" t="s">
        <v>42</v>
      </c>
      <c r="D86" s="15" t="s">
        <v>263</v>
      </c>
      <c r="E86" s="15">
        <v>800</v>
      </c>
      <c r="F86" s="5">
        <f t="shared" si="34"/>
        <v>300633.92</v>
      </c>
      <c r="G86" s="5">
        <f t="shared" si="34"/>
        <v>275333.92</v>
      </c>
      <c r="H86" s="5">
        <f t="shared" si="34"/>
        <v>25300</v>
      </c>
      <c r="I86" s="5">
        <f t="shared" si="34"/>
        <v>300633.92</v>
      </c>
      <c r="J86" s="5">
        <f t="shared" si="34"/>
        <v>300633.92</v>
      </c>
      <c r="K86" s="56">
        <f t="shared" si="30"/>
        <v>1</v>
      </c>
    </row>
    <row r="87" spans="1:11" s="11" customFormat="1" ht="15.75" x14ac:dyDescent="0.2">
      <c r="A87" s="13" t="s">
        <v>262</v>
      </c>
      <c r="B87" s="15" t="s">
        <v>1</v>
      </c>
      <c r="C87" s="15" t="s">
        <v>42</v>
      </c>
      <c r="D87" s="15" t="s">
        <v>263</v>
      </c>
      <c r="E87" s="15">
        <v>830</v>
      </c>
      <c r="F87" s="5">
        <v>300633.92</v>
      </c>
      <c r="G87" s="5">
        <v>275333.92</v>
      </c>
      <c r="H87" s="5">
        <v>25300</v>
      </c>
      <c r="I87" s="5">
        <v>300633.92</v>
      </c>
      <c r="J87" s="5">
        <v>300633.92</v>
      </c>
      <c r="K87" s="56">
        <f t="shared" si="30"/>
        <v>1</v>
      </c>
    </row>
    <row r="88" spans="1:11" s="40" customFormat="1" ht="157.5" x14ac:dyDescent="0.2">
      <c r="A88" s="13" t="s">
        <v>273</v>
      </c>
      <c r="B88" s="15" t="s">
        <v>1</v>
      </c>
      <c r="C88" s="15" t="s">
        <v>42</v>
      </c>
      <c r="D88" s="15" t="s">
        <v>274</v>
      </c>
      <c r="E88" s="15"/>
      <c r="F88" s="5">
        <f>F89</f>
        <v>56540</v>
      </c>
      <c r="G88" s="5"/>
      <c r="H88" s="5">
        <f>H89</f>
        <v>56540</v>
      </c>
      <c r="I88" s="5">
        <f t="shared" ref="I88:J89" si="35">I89</f>
        <v>56540</v>
      </c>
      <c r="J88" s="5">
        <f t="shared" si="35"/>
        <v>56540</v>
      </c>
      <c r="K88" s="56">
        <f t="shared" si="30"/>
        <v>1</v>
      </c>
    </row>
    <row r="89" spans="1:11" s="40" customFormat="1" ht="47.25" x14ac:dyDescent="0.2">
      <c r="A89" s="13" t="s">
        <v>12</v>
      </c>
      <c r="B89" s="15" t="s">
        <v>1</v>
      </c>
      <c r="C89" s="15" t="s">
        <v>42</v>
      </c>
      <c r="D89" s="15" t="s">
        <v>274</v>
      </c>
      <c r="E89" s="15">
        <v>200</v>
      </c>
      <c r="F89" s="5">
        <f>F90</f>
        <v>56540</v>
      </c>
      <c r="G89" s="5"/>
      <c r="H89" s="5">
        <f>H90</f>
        <v>56540</v>
      </c>
      <c r="I89" s="5">
        <f t="shared" si="35"/>
        <v>56540</v>
      </c>
      <c r="J89" s="5">
        <f t="shared" si="35"/>
        <v>56540</v>
      </c>
      <c r="K89" s="56">
        <f t="shared" si="30"/>
        <v>1</v>
      </c>
    </row>
    <row r="90" spans="1:11" s="40" customFormat="1" ht="47.25" x14ac:dyDescent="0.2">
      <c r="A90" s="13" t="s">
        <v>14</v>
      </c>
      <c r="B90" s="15" t="s">
        <v>1</v>
      </c>
      <c r="C90" s="15" t="s">
        <v>42</v>
      </c>
      <c r="D90" s="15" t="s">
        <v>274</v>
      </c>
      <c r="E90" s="15">
        <v>240</v>
      </c>
      <c r="F90" s="5">
        <v>56540</v>
      </c>
      <c r="G90" s="5"/>
      <c r="H90" s="5">
        <v>56540</v>
      </c>
      <c r="I90" s="5">
        <v>56540</v>
      </c>
      <c r="J90" s="5">
        <v>56540</v>
      </c>
      <c r="K90" s="56">
        <f t="shared" si="30"/>
        <v>1</v>
      </c>
    </row>
    <row r="91" spans="1:11" s="45" customFormat="1" ht="31.5" x14ac:dyDescent="0.2">
      <c r="A91" s="13" t="s">
        <v>282</v>
      </c>
      <c r="B91" s="14" t="s">
        <v>1</v>
      </c>
      <c r="C91" s="14" t="s">
        <v>42</v>
      </c>
      <c r="D91" s="14" t="s">
        <v>38</v>
      </c>
      <c r="E91" s="15"/>
      <c r="F91" s="5"/>
      <c r="G91" s="5"/>
      <c r="H91" s="5"/>
      <c r="I91" s="5">
        <f>I92</f>
        <v>48400</v>
      </c>
      <c r="J91" s="5">
        <f>J92</f>
        <v>48400</v>
      </c>
      <c r="K91" s="56">
        <f t="shared" si="30"/>
        <v>1</v>
      </c>
    </row>
    <row r="92" spans="1:11" s="45" customFormat="1" ht="47.25" x14ac:dyDescent="0.2">
      <c r="A92" s="13" t="s">
        <v>12</v>
      </c>
      <c r="B92" s="14" t="s">
        <v>1</v>
      </c>
      <c r="C92" s="14" t="s">
        <v>42</v>
      </c>
      <c r="D92" s="14" t="s">
        <v>38</v>
      </c>
      <c r="E92" s="15">
        <v>200</v>
      </c>
      <c r="F92" s="5"/>
      <c r="G92" s="5"/>
      <c r="H92" s="5"/>
      <c r="I92" s="5">
        <f>I93</f>
        <v>48400</v>
      </c>
      <c r="J92" s="5">
        <f>J93</f>
        <v>48400</v>
      </c>
      <c r="K92" s="56">
        <f t="shared" si="30"/>
        <v>1</v>
      </c>
    </row>
    <row r="93" spans="1:11" s="45" customFormat="1" ht="50.25" customHeight="1" x14ac:dyDescent="0.2">
      <c r="A93" s="13" t="s">
        <v>14</v>
      </c>
      <c r="B93" s="14" t="s">
        <v>1</v>
      </c>
      <c r="C93" s="14" t="s">
        <v>42</v>
      </c>
      <c r="D93" s="14" t="s">
        <v>38</v>
      </c>
      <c r="E93" s="15">
        <v>240</v>
      </c>
      <c r="F93" s="5"/>
      <c r="G93" s="5"/>
      <c r="H93" s="5"/>
      <c r="I93" s="5">
        <v>48400</v>
      </c>
      <c r="J93" s="5">
        <v>48400</v>
      </c>
      <c r="K93" s="56">
        <f t="shared" si="30"/>
        <v>1</v>
      </c>
    </row>
    <row r="94" spans="1:11" ht="15.75" x14ac:dyDescent="0.2">
      <c r="A94" s="4" t="s">
        <v>53</v>
      </c>
      <c r="B94" s="3" t="s">
        <v>2</v>
      </c>
      <c r="C94" s="3" t="s">
        <v>0</v>
      </c>
      <c r="D94" s="3" t="s">
        <v>0</v>
      </c>
      <c r="E94" s="3" t="s">
        <v>0</v>
      </c>
      <c r="F94" s="5">
        <f t="shared" ref="F94:J97" si="36">F95</f>
        <v>888847</v>
      </c>
      <c r="G94" s="5">
        <f t="shared" si="36"/>
        <v>0</v>
      </c>
      <c r="H94" s="5">
        <f t="shared" si="36"/>
        <v>80058</v>
      </c>
      <c r="I94" s="5">
        <f t="shared" si="36"/>
        <v>888847</v>
      </c>
      <c r="J94" s="5">
        <f t="shared" si="36"/>
        <v>888847</v>
      </c>
      <c r="K94" s="56">
        <f t="shared" si="30"/>
        <v>1</v>
      </c>
    </row>
    <row r="95" spans="1:11" ht="31.5" x14ac:dyDescent="0.2">
      <c r="A95" s="4" t="s">
        <v>54</v>
      </c>
      <c r="B95" s="3" t="s">
        <v>2</v>
      </c>
      <c r="C95" s="3" t="s">
        <v>9</v>
      </c>
      <c r="D95" s="3" t="s">
        <v>0</v>
      </c>
      <c r="E95" s="3" t="s">
        <v>0</v>
      </c>
      <c r="F95" s="5">
        <f>F96+F99</f>
        <v>888847</v>
      </c>
      <c r="G95" s="5">
        <f t="shared" si="36"/>
        <v>0</v>
      </c>
      <c r="H95" s="5">
        <f t="shared" si="36"/>
        <v>80058</v>
      </c>
      <c r="I95" s="5">
        <f t="shared" ref="I95:J95" si="37">I96+I99</f>
        <v>888847</v>
      </c>
      <c r="J95" s="5">
        <f t="shared" si="37"/>
        <v>888847</v>
      </c>
      <c r="K95" s="56">
        <f t="shared" si="30"/>
        <v>1</v>
      </c>
    </row>
    <row r="96" spans="1:11" ht="47.25" x14ac:dyDescent="0.2">
      <c r="A96" s="6" t="s">
        <v>225</v>
      </c>
      <c r="B96" s="3" t="s">
        <v>2</v>
      </c>
      <c r="C96" s="3" t="s">
        <v>9</v>
      </c>
      <c r="D96" s="3" t="s">
        <v>55</v>
      </c>
      <c r="E96" s="7" t="s">
        <v>0</v>
      </c>
      <c r="F96" s="5">
        <f t="shared" si="36"/>
        <v>855963.76</v>
      </c>
      <c r="G96" s="5">
        <f t="shared" si="36"/>
        <v>0</v>
      </c>
      <c r="H96" s="5">
        <f>H97+H99</f>
        <v>80058</v>
      </c>
      <c r="I96" s="5">
        <f t="shared" si="36"/>
        <v>855963.76</v>
      </c>
      <c r="J96" s="5">
        <f t="shared" si="36"/>
        <v>855963.76</v>
      </c>
      <c r="K96" s="56">
        <f t="shared" si="30"/>
        <v>1</v>
      </c>
    </row>
    <row r="97" spans="1:11" ht="110.25" x14ac:dyDescent="0.2">
      <c r="A97" s="6" t="s">
        <v>4</v>
      </c>
      <c r="B97" s="3" t="s">
        <v>2</v>
      </c>
      <c r="C97" s="3" t="s">
        <v>9</v>
      </c>
      <c r="D97" s="3" t="s">
        <v>55</v>
      </c>
      <c r="E97" s="3" t="s">
        <v>5</v>
      </c>
      <c r="F97" s="5">
        <f t="shared" si="36"/>
        <v>855963.76</v>
      </c>
      <c r="G97" s="5">
        <f t="shared" si="36"/>
        <v>0</v>
      </c>
      <c r="H97" s="5">
        <f t="shared" si="36"/>
        <v>48868</v>
      </c>
      <c r="I97" s="5">
        <f t="shared" si="36"/>
        <v>855963.76</v>
      </c>
      <c r="J97" s="5">
        <f t="shared" si="36"/>
        <v>855963.76</v>
      </c>
      <c r="K97" s="56">
        <f t="shared" si="30"/>
        <v>1</v>
      </c>
    </row>
    <row r="98" spans="1:11" ht="47.25" x14ac:dyDescent="0.2">
      <c r="A98" s="6" t="s">
        <v>6</v>
      </c>
      <c r="B98" s="3" t="s">
        <v>2</v>
      </c>
      <c r="C98" s="3" t="s">
        <v>9</v>
      </c>
      <c r="D98" s="3" t="s">
        <v>55</v>
      </c>
      <c r="E98" s="3" t="s">
        <v>7</v>
      </c>
      <c r="F98" s="5">
        <v>855963.76</v>
      </c>
      <c r="G98" s="5">
        <v>0</v>
      </c>
      <c r="H98" s="5">
        <v>48868</v>
      </c>
      <c r="I98" s="5">
        <v>855963.76</v>
      </c>
      <c r="J98" s="5">
        <v>855963.76</v>
      </c>
      <c r="K98" s="56">
        <f t="shared" si="30"/>
        <v>1</v>
      </c>
    </row>
    <row r="99" spans="1:11" s="40" customFormat="1" ht="47.25" x14ac:dyDescent="0.2">
      <c r="A99" s="6" t="s">
        <v>12</v>
      </c>
      <c r="B99" s="3" t="s">
        <v>2</v>
      </c>
      <c r="C99" s="3" t="s">
        <v>9</v>
      </c>
      <c r="D99" s="3" t="s">
        <v>55</v>
      </c>
      <c r="E99" s="3">
        <v>200</v>
      </c>
      <c r="F99" s="5">
        <f>F100</f>
        <v>32883.24</v>
      </c>
      <c r="G99" s="5"/>
      <c r="H99" s="5">
        <f>H100</f>
        <v>31190</v>
      </c>
      <c r="I99" s="5">
        <f t="shared" ref="I99:J99" si="38">I100</f>
        <v>32883.24</v>
      </c>
      <c r="J99" s="5">
        <f t="shared" si="38"/>
        <v>32883.24</v>
      </c>
      <c r="K99" s="56">
        <f t="shared" si="30"/>
        <v>1</v>
      </c>
    </row>
    <row r="100" spans="1:11" s="40" customFormat="1" ht="47.25" x14ac:dyDescent="0.2">
      <c r="A100" s="6" t="s">
        <v>14</v>
      </c>
      <c r="B100" s="3" t="s">
        <v>2</v>
      </c>
      <c r="C100" s="3" t="s">
        <v>9</v>
      </c>
      <c r="D100" s="3" t="s">
        <v>55</v>
      </c>
      <c r="E100" s="3">
        <v>240</v>
      </c>
      <c r="F100" s="5">
        <v>32883.24</v>
      </c>
      <c r="G100" s="5"/>
      <c r="H100" s="5">
        <v>31190</v>
      </c>
      <c r="I100" s="5">
        <v>32883.24</v>
      </c>
      <c r="J100" s="5">
        <v>32883.24</v>
      </c>
      <c r="K100" s="56">
        <f t="shared" si="30"/>
        <v>1</v>
      </c>
    </row>
    <row r="101" spans="1:11" ht="31.5" x14ac:dyDescent="0.2">
      <c r="A101" s="4" t="s">
        <v>56</v>
      </c>
      <c r="B101" s="3" t="s">
        <v>9</v>
      </c>
      <c r="C101" s="3" t="s">
        <v>0</v>
      </c>
      <c r="D101" s="3" t="s">
        <v>0</v>
      </c>
      <c r="E101" s="3" t="s">
        <v>0</v>
      </c>
      <c r="F101" s="5">
        <f>F102+F118</f>
        <v>4070937</v>
      </c>
      <c r="G101" s="5">
        <f>G102+G118</f>
        <v>30600</v>
      </c>
      <c r="H101" s="5">
        <f>H102+H118</f>
        <v>-56300</v>
      </c>
      <c r="I101" s="5">
        <f t="shared" ref="I101:J101" si="39">I102+I118</f>
        <v>4070937</v>
      </c>
      <c r="J101" s="5">
        <f t="shared" si="39"/>
        <v>3956475.8600000003</v>
      </c>
      <c r="K101" s="56">
        <f t="shared" si="30"/>
        <v>0.97188334282746214</v>
      </c>
    </row>
    <row r="102" spans="1:11" ht="63" x14ac:dyDescent="0.2">
      <c r="A102" s="4" t="s">
        <v>57</v>
      </c>
      <c r="B102" s="3" t="s">
        <v>9</v>
      </c>
      <c r="C102" s="3" t="s">
        <v>58</v>
      </c>
      <c r="D102" s="3" t="s">
        <v>0</v>
      </c>
      <c r="E102" s="3" t="s">
        <v>0</v>
      </c>
      <c r="F102" s="5">
        <f>F103+F110+F113</f>
        <v>4046137</v>
      </c>
      <c r="G102" s="5">
        <f>G103+G110+G113</f>
        <v>30600</v>
      </c>
      <c r="H102" s="5">
        <f>H103+H110+H113</f>
        <v>-61300</v>
      </c>
      <c r="I102" s="5">
        <f t="shared" ref="I102:J102" si="40">I103+I110+I113</f>
        <v>4046137</v>
      </c>
      <c r="J102" s="5">
        <f t="shared" si="40"/>
        <v>3938831.8600000003</v>
      </c>
      <c r="K102" s="56">
        <f t="shared" si="30"/>
        <v>0.9734796078333483</v>
      </c>
    </row>
    <row r="103" spans="1:11" ht="31.5" x14ac:dyDescent="0.2">
      <c r="A103" s="6" t="s">
        <v>59</v>
      </c>
      <c r="B103" s="3" t="s">
        <v>9</v>
      </c>
      <c r="C103" s="3" t="s">
        <v>58</v>
      </c>
      <c r="D103" s="3" t="s">
        <v>60</v>
      </c>
      <c r="E103" s="7" t="s">
        <v>0</v>
      </c>
      <c r="F103" s="5">
        <f>F104+F106+F108</f>
        <v>3962137</v>
      </c>
      <c r="G103" s="5">
        <f>G104+G106+G108</f>
        <v>0</v>
      </c>
      <c r="H103" s="5">
        <f>H104+H106+H108</f>
        <v>-30700</v>
      </c>
      <c r="I103" s="5">
        <f t="shared" ref="I103:J103" si="41">I104+I106+I108</f>
        <v>3962137</v>
      </c>
      <c r="J103" s="5">
        <f t="shared" si="41"/>
        <v>3854831.8600000003</v>
      </c>
      <c r="K103" s="56">
        <f t="shared" si="30"/>
        <v>0.97291735747653363</v>
      </c>
    </row>
    <row r="104" spans="1:11" ht="110.25" x14ac:dyDescent="0.2">
      <c r="A104" s="6" t="s">
        <v>4</v>
      </c>
      <c r="B104" s="3" t="s">
        <v>9</v>
      </c>
      <c r="C104" s="3" t="s">
        <v>58</v>
      </c>
      <c r="D104" s="3" t="s">
        <v>60</v>
      </c>
      <c r="E104" s="3" t="s">
        <v>5</v>
      </c>
      <c r="F104" s="5">
        <f>F105</f>
        <v>2774192</v>
      </c>
      <c r="G104" s="5">
        <f>G105</f>
        <v>0</v>
      </c>
      <c r="H104" s="5">
        <f>H105</f>
        <v>51000</v>
      </c>
      <c r="I104" s="5">
        <f t="shared" ref="I104:J104" si="42">I105</f>
        <v>2774192</v>
      </c>
      <c r="J104" s="5">
        <f t="shared" si="42"/>
        <v>2773434.75</v>
      </c>
      <c r="K104" s="56">
        <f t="shared" si="30"/>
        <v>0.99972703763834658</v>
      </c>
    </row>
    <row r="105" spans="1:11" ht="31.5" x14ac:dyDescent="0.2">
      <c r="A105" s="6" t="s">
        <v>61</v>
      </c>
      <c r="B105" s="3" t="s">
        <v>9</v>
      </c>
      <c r="C105" s="3" t="s">
        <v>58</v>
      </c>
      <c r="D105" s="3" t="s">
        <v>60</v>
      </c>
      <c r="E105" s="3" t="s">
        <v>62</v>
      </c>
      <c r="F105" s="5">
        <v>2774192</v>
      </c>
      <c r="G105" s="5">
        <v>0</v>
      </c>
      <c r="H105" s="5">
        <v>51000</v>
      </c>
      <c r="I105" s="5">
        <v>2774192</v>
      </c>
      <c r="J105" s="5">
        <v>2773434.75</v>
      </c>
      <c r="K105" s="56">
        <f t="shared" si="30"/>
        <v>0.99972703763834658</v>
      </c>
    </row>
    <row r="106" spans="1:11" ht="47.25" x14ac:dyDescent="0.2">
      <c r="A106" s="6" t="s">
        <v>12</v>
      </c>
      <c r="B106" s="3" t="s">
        <v>9</v>
      </c>
      <c r="C106" s="3" t="s">
        <v>58</v>
      </c>
      <c r="D106" s="3" t="s">
        <v>60</v>
      </c>
      <c r="E106" s="3" t="s">
        <v>13</v>
      </c>
      <c r="F106" s="5">
        <f>F107</f>
        <v>1187401</v>
      </c>
      <c r="G106" s="5">
        <f>G107</f>
        <v>0</v>
      </c>
      <c r="H106" s="5">
        <f>H107</f>
        <v>-81700</v>
      </c>
      <c r="I106" s="5">
        <f t="shared" ref="I106:J106" si="43">I107</f>
        <v>1187401</v>
      </c>
      <c r="J106" s="5">
        <f t="shared" si="43"/>
        <v>1080853.1100000001</v>
      </c>
      <c r="K106" s="56">
        <f t="shared" si="30"/>
        <v>0.91026798023582611</v>
      </c>
    </row>
    <row r="107" spans="1:11" ht="47.25" x14ac:dyDescent="0.2">
      <c r="A107" s="6" t="s">
        <v>14</v>
      </c>
      <c r="B107" s="3" t="s">
        <v>9</v>
      </c>
      <c r="C107" s="3" t="s">
        <v>58</v>
      </c>
      <c r="D107" s="3" t="s">
        <v>60</v>
      </c>
      <c r="E107" s="3" t="s">
        <v>15</v>
      </c>
      <c r="F107" s="5">
        <v>1187401</v>
      </c>
      <c r="G107" s="5">
        <v>0</v>
      </c>
      <c r="H107" s="5">
        <v>-81700</v>
      </c>
      <c r="I107" s="5">
        <v>1187401</v>
      </c>
      <c r="J107" s="5">
        <v>1080853.1100000001</v>
      </c>
      <c r="K107" s="56">
        <f t="shared" si="30"/>
        <v>0.91026798023582611</v>
      </c>
    </row>
    <row r="108" spans="1:11" ht="15.75" x14ac:dyDescent="0.2">
      <c r="A108" s="6" t="s">
        <v>22</v>
      </c>
      <c r="B108" s="3" t="s">
        <v>9</v>
      </c>
      <c r="C108" s="3" t="s">
        <v>58</v>
      </c>
      <c r="D108" s="3" t="s">
        <v>60</v>
      </c>
      <c r="E108" s="3" t="s">
        <v>23</v>
      </c>
      <c r="F108" s="5">
        <f>F109</f>
        <v>544</v>
      </c>
      <c r="G108" s="5">
        <f>G109</f>
        <v>0</v>
      </c>
      <c r="H108" s="5">
        <f>H109</f>
        <v>0</v>
      </c>
      <c r="I108" s="5">
        <f t="shared" ref="I108:J108" si="44">I109</f>
        <v>544</v>
      </c>
      <c r="J108" s="5">
        <f t="shared" si="44"/>
        <v>544</v>
      </c>
      <c r="K108" s="56">
        <f t="shared" si="30"/>
        <v>1</v>
      </c>
    </row>
    <row r="109" spans="1:11" ht="31.5" x14ac:dyDescent="0.2">
      <c r="A109" s="6" t="s">
        <v>24</v>
      </c>
      <c r="B109" s="3" t="s">
        <v>9</v>
      </c>
      <c r="C109" s="3" t="s">
        <v>58</v>
      </c>
      <c r="D109" s="3" t="s">
        <v>60</v>
      </c>
      <c r="E109" s="3" t="s">
        <v>25</v>
      </c>
      <c r="F109" s="5">
        <v>544</v>
      </c>
      <c r="G109" s="5">
        <v>0</v>
      </c>
      <c r="H109" s="5">
        <v>0</v>
      </c>
      <c r="I109" s="5">
        <v>544</v>
      </c>
      <c r="J109" s="5">
        <v>544</v>
      </c>
      <c r="K109" s="56">
        <f t="shared" si="30"/>
        <v>1</v>
      </c>
    </row>
    <row r="110" spans="1:11" ht="78.75" x14ac:dyDescent="0.2">
      <c r="A110" s="6" t="s">
        <v>63</v>
      </c>
      <c r="B110" s="3" t="s">
        <v>9</v>
      </c>
      <c r="C110" s="3" t="s">
        <v>58</v>
      </c>
      <c r="D110" s="3" t="s">
        <v>64</v>
      </c>
      <c r="E110" s="7" t="s">
        <v>0</v>
      </c>
      <c r="F110" s="5">
        <f t="shared" ref="F110:J111" si="45">F111</f>
        <v>84000</v>
      </c>
      <c r="G110" s="5">
        <f t="shared" si="45"/>
        <v>0</v>
      </c>
      <c r="H110" s="5">
        <f t="shared" si="45"/>
        <v>0</v>
      </c>
      <c r="I110" s="5">
        <f t="shared" si="45"/>
        <v>84000</v>
      </c>
      <c r="J110" s="5">
        <f t="shared" si="45"/>
        <v>84000</v>
      </c>
      <c r="K110" s="56">
        <f t="shared" si="30"/>
        <v>1</v>
      </c>
    </row>
    <row r="111" spans="1:11" ht="47.25" x14ac:dyDescent="0.2">
      <c r="A111" s="6" t="s">
        <v>12</v>
      </c>
      <c r="B111" s="3" t="s">
        <v>9</v>
      </c>
      <c r="C111" s="3" t="s">
        <v>58</v>
      </c>
      <c r="D111" s="3" t="s">
        <v>64</v>
      </c>
      <c r="E111" s="3" t="s">
        <v>13</v>
      </c>
      <c r="F111" s="5">
        <f t="shared" si="45"/>
        <v>84000</v>
      </c>
      <c r="G111" s="5">
        <f t="shared" si="45"/>
        <v>0</v>
      </c>
      <c r="H111" s="5">
        <f t="shared" si="45"/>
        <v>0</v>
      </c>
      <c r="I111" s="5">
        <f t="shared" si="45"/>
        <v>84000</v>
      </c>
      <c r="J111" s="5">
        <f t="shared" si="45"/>
        <v>84000</v>
      </c>
      <c r="K111" s="56">
        <f t="shared" si="30"/>
        <v>1</v>
      </c>
    </row>
    <row r="112" spans="1:11" ht="47.25" x14ac:dyDescent="0.2">
      <c r="A112" s="6" t="s">
        <v>14</v>
      </c>
      <c r="B112" s="3" t="s">
        <v>9</v>
      </c>
      <c r="C112" s="3" t="s">
        <v>58</v>
      </c>
      <c r="D112" s="3" t="s">
        <v>64</v>
      </c>
      <c r="E112" s="3" t="s">
        <v>15</v>
      </c>
      <c r="F112" s="5">
        <v>84000</v>
      </c>
      <c r="G112" s="5">
        <v>0</v>
      </c>
      <c r="H112" s="5">
        <v>0</v>
      </c>
      <c r="I112" s="5">
        <v>84000</v>
      </c>
      <c r="J112" s="5">
        <v>84000</v>
      </c>
      <c r="K112" s="56">
        <f t="shared" si="30"/>
        <v>1</v>
      </c>
    </row>
    <row r="113" spans="1:11" s="11" customFormat="1" ht="110.25" hidden="1" x14ac:dyDescent="0.2">
      <c r="A113" s="13" t="s">
        <v>231</v>
      </c>
      <c r="B113" s="14" t="s">
        <v>9</v>
      </c>
      <c r="C113" s="14" t="s">
        <v>58</v>
      </c>
      <c r="D113" s="14" t="s">
        <v>232</v>
      </c>
      <c r="E113" s="14"/>
      <c r="F113" s="16">
        <f>F114+F116</f>
        <v>0</v>
      </c>
      <c r="G113" s="5">
        <f>G114+G116</f>
        <v>30600</v>
      </c>
      <c r="H113" s="5">
        <f>H114+H116</f>
        <v>-30600</v>
      </c>
      <c r="I113" s="5">
        <f t="shared" ref="I113:J113" si="46">I114+I116</f>
        <v>0</v>
      </c>
      <c r="J113" s="5">
        <f t="shared" si="46"/>
        <v>0</v>
      </c>
      <c r="K113" s="56" t="e">
        <f t="shared" si="30"/>
        <v>#DIV/0!</v>
      </c>
    </row>
    <row r="114" spans="1:11" s="11" customFormat="1" ht="47.25" hidden="1" x14ac:dyDescent="0.2">
      <c r="A114" s="13" t="s">
        <v>12</v>
      </c>
      <c r="B114" s="14" t="s">
        <v>9</v>
      </c>
      <c r="C114" s="14" t="s">
        <v>58</v>
      </c>
      <c r="D114" s="14" t="s">
        <v>232</v>
      </c>
      <c r="E114" s="15">
        <v>200</v>
      </c>
      <c r="F114" s="16">
        <f>F115</f>
        <v>0</v>
      </c>
      <c r="G114" s="5">
        <f>G115</f>
        <v>19000</v>
      </c>
      <c r="H114" s="5">
        <f>H115</f>
        <v>-19000</v>
      </c>
      <c r="I114" s="5">
        <f t="shared" ref="I114:J114" si="47">I115</f>
        <v>0</v>
      </c>
      <c r="J114" s="5">
        <f t="shared" si="47"/>
        <v>0</v>
      </c>
      <c r="K114" s="56" t="e">
        <f t="shared" si="30"/>
        <v>#DIV/0!</v>
      </c>
    </row>
    <row r="115" spans="1:11" s="11" customFormat="1" ht="47.25" hidden="1" x14ac:dyDescent="0.2">
      <c r="A115" s="13" t="s">
        <v>14</v>
      </c>
      <c r="B115" s="14" t="s">
        <v>9</v>
      </c>
      <c r="C115" s="14" t="s">
        <v>58</v>
      </c>
      <c r="D115" s="14" t="s">
        <v>232</v>
      </c>
      <c r="E115" s="15">
        <v>240</v>
      </c>
      <c r="F115" s="16">
        <v>0</v>
      </c>
      <c r="G115" s="5">
        <v>19000</v>
      </c>
      <c r="H115" s="5">
        <v>-19000</v>
      </c>
      <c r="I115" s="5"/>
      <c r="J115" s="5"/>
      <c r="K115" s="56" t="e">
        <f t="shared" si="30"/>
        <v>#DIV/0!</v>
      </c>
    </row>
    <row r="116" spans="1:11" s="11" customFormat="1" ht="31.5" hidden="1" x14ac:dyDescent="0.2">
      <c r="A116" s="13" t="s">
        <v>140</v>
      </c>
      <c r="B116" s="14" t="s">
        <v>9</v>
      </c>
      <c r="C116" s="14" t="s">
        <v>58</v>
      </c>
      <c r="D116" s="14" t="s">
        <v>232</v>
      </c>
      <c r="E116" s="15">
        <v>300</v>
      </c>
      <c r="F116" s="16">
        <f>F117</f>
        <v>0</v>
      </c>
      <c r="G116" s="5">
        <f>G117</f>
        <v>11600</v>
      </c>
      <c r="H116" s="5">
        <f>H117</f>
        <v>-11600</v>
      </c>
      <c r="I116" s="5">
        <f t="shared" ref="I116:J116" si="48">I117</f>
        <v>0</v>
      </c>
      <c r="J116" s="5">
        <f t="shared" si="48"/>
        <v>0</v>
      </c>
      <c r="K116" s="56" t="e">
        <f t="shared" si="30"/>
        <v>#DIV/0!</v>
      </c>
    </row>
    <row r="117" spans="1:11" s="11" customFormat="1" ht="15.75" hidden="1" x14ac:dyDescent="0.2">
      <c r="A117" s="13" t="s">
        <v>142</v>
      </c>
      <c r="B117" s="14" t="s">
        <v>9</v>
      </c>
      <c r="C117" s="14" t="s">
        <v>58</v>
      </c>
      <c r="D117" s="14" t="s">
        <v>232</v>
      </c>
      <c r="E117" s="15">
        <v>360</v>
      </c>
      <c r="F117" s="16">
        <v>0</v>
      </c>
      <c r="G117" s="5">
        <v>11600</v>
      </c>
      <c r="H117" s="5">
        <v>-11600</v>
      </c>
      <c r="I117" s="5">
        <v>0</v>
      </c>
      <c r="J117" s="5">
        <v>0</v>
      </c>
      <c r="K117" s="56" t="e">
        <f t="shared" si="30"/>
        <v>#DIV/0!</v>
      </c>
    </row>
    <row r="118" spans="1:11" ht="15.75" x14ac:dyDescent="0.2">
      <c r="A118" s="4" t="s">
        <v>65</v>
      </c>
      <c r="B118" s="3" t="s">
        <v>9</v>
      </c>
      <c r="C118" s="3" t="s">
        <v>66</v>
      </c>
      <c r="D118" s="3" t="s">
        <v>0</v>
      </c>
      <c r="E118" s="3" t="s">
        <v>0</v>
      </c>
      <c r="F118" s="5">
        <f t="shared" ref="F118:J120" si="49">F119</f>
        <v>24800</v>
      </c>
      <c r="G118" s="5">
        <f t="shared" si="49"/>
        <v>0</v>
      </c>
      <c r="H118" s="5">
        <f t="shared" si="49"/>
        <v>5000</v>
      </c>
      <c r="I118" s="5">
        <f t="shared" si="49"/>
        <v>24800</v>
      </c>
      <c r="J118" s="5">
        <f t="shared" si="49"/>
        <v>17644</v>
      </c>
      <c r="K118" s="56">
        <f t="shared" si="30"/>
        <v>0.71145161290322578</v>
      </c>
    </row>
    <row r="119" spans="1:11" ht="31.5" x14ac:dyDescent="0.2">
      <c r="A119" s="6" t="s">
        <v>67</v>
      </c>
      <c r="B119" s="3" t="s">
        <v>9</v>
      </c>
      <c r="C119" s="3" t="s">
        <v>66</v>
      </c>
      <c r="D119" s="3" t="s">
        <v>68</v>
      </c>
      <c r="E119" s="7" t="s">
        <v>0</v>
      </c>
      <c r="F119" s="5">
        <f t="shared" si="49"/>
        <v>24800</v>
      </c>
      <c r="G119" s="5">
        <f t="shared" si="49"/>
        <v>0</v>
      </c>
      <c r="H119" s="5">
        <f t="shared" si="49"/>
        <v>5000</v>
      </c>
      <c r="I119" s="5">
        <f t="shared" si="49"/>
        <v>24800</v>
      </c>
      <c r="J119" s="5">
        <f t="shared" si="49"/>
        <v>17644</v>
      </c>
      <c r="K119" s="56">
        <f t="shared" si="30"/>
        <v>0.71145161290322578</v>
      </c>
    </row>
    <row r="120" spans="1:11" ht="47.25" x14ac:dyDescent="0.2">
      <c r="A120" s="6" t="s">
        <v>12</v>
      </c>
      <c r="B120" s="3" t="s">
        <v>9</v>
      </c>
      <c r="C120" s="3" t="s">
        <v>66</v>
      </c>
      <c r="D120" s="3" t="s">
        <v>68</v>
      </c>
      <c r="E120" s="3" t="s">
        <v>13</v>
      </c>
      <c r="F120" s="5">
        <f t="shared" si="49"/>
        <v>24800</v>
      </c>
      <c r="G120" s="5">
        <f t="shared" si="49"/>
        <v>0</v>
      </c>
      <c r="H120" s="5">
        <f t="shared" si="49"/>
        <v>5000</v>
      </c>
      <c r="I120" s="5">
        <f t="shared" si="49"/>
        <v>24800</v>
      </c>
      <c r="J120" s="5">
        <f t="shared" si="49"/>
        <v>17644</v>
      </c>
      <c r="K120" s="56">
        <f t="shared" si="30"/>
        <v>0.71145161290322578</v>
      </c>
    </row>
    <row r="121" spans="1:11" ht="47.25" x14ac:dyDescent="0.2">
      <c r="A121" s="6" t="s">
        <v>14</v>
      </c>
      <c r="B121" s="3" t="s">
        <v>9</v>
      </c>
      <c r="C121" s="3" t="s">
        <v>66</v>
      </c>
      <c r="D121" s="3" t="s">
        <v>68</v>
      </c>
      <c r="E121" s="3" t="s">
        <v>15</v>
      </c>
      <c r="F121" s="5">
        <v>24800</v>
      </c>
      <c r="G121" s="5">
        <v>0</v>
      </c>
      <c r="H121" s="5">
        <v>5000</v>
      </c>
      <c r="I121" s="5">
        <v>24800</v>
      </c>
      <c r="J121" s="5">
        <v>17644</v>
      </c>
      <c r="K121" s="56">
        <f t="shared" si="30"/>
        <v>0.71145161290322578</v>
      </c>
    </row>
    <row r="122" spans="1:11" ht="15.75" x14ac:dyDescent="0.2">
      <c r="A122" s="4" t="s">
        <v>69</v>
      </c>
      <c r="B122" s="3" t="s">
        <v>18</v>
      </c>
      <c r="C122" s="3" t="s">
        <v>0</v>
      </c>
      <c r="D122" s="3" t="s">
        <v>0</v>
      </c>
      <c r="E122" s="3" t="s">
        <v>0</v>
      </c>
      <c r="F122" s="5">
        <f>F127+F131+F144+F123</f>
        <v>28483911.350000001</v>
      </c>
      <c r="G122" s="5">
        <f>G127+G131+G144+G123</f>
        <v>11044687.369999999</v>
      </c>
      <c r="H122" s="5">
        <f>H127+H131+H144+H123</f>
        <v>180003.88</v>
      </c>
      <c r="I122" s="5">
        <f t="shared" ref="I122:J122" si="50">I127+I131+I144+I123</f>
        <v>28483911.350000001</v>
      </c>
      <c r="J122" s="5">
        <f t="shared" si="50"/>
        <v>28475051.649999999</v>
      </c>
      <c r="K122" s="56">
        <f t="shared" si="30"/>
        <v>0.99968895774561517</v>
      </c>
    </row>
    <row r="123" spans="1:11" s="11" customFormat="1" ht="18.75" x14ac:dyDescent="0.2">
      <c r="A123" s="18" t="s">
        <v>253</v>
      </c>
      <c r="B123" s="19" t="s">
        <v>18</v>
      </c>
      <c r="C123" s="19" t="s">
        <v>1</v>
      </c>
      <c r="D123" s="33"/>
      <c r="E123" s="34"/>
      <c r="F123" s="5">
        <f t="shared" ref="F123:J125" si="51">F124</f>
        <v>71993.88</v>
      </c>
      <c r="G123" s="5">
        <f t="shared" si="51"/>
        <v>72000</v>
      </c>
      <c r="H123" s="5">
        <f t="shared" si="51"/>
        <v>-6.12</v>
      </c>
      <c r="I123" s="5">
        <f t="shared" si="51"/>
        <v>71993.88</v>
      </c>
      <c r="J123" s="5">
        <f t="shared" si="51"/>
        <v>71993.88</v>
      </c>
      <c r="K123" s="56">
        <f t="shared" si="30"/>
        <v>1</v>
      </c>
    </row>
    <row r="124" spans="1:11" s="11" customFormat="1" ht="63" x14ac:dyDescent="0.2">
      <c r="A124" s="18" t="s">
        <v>254</v>
      </c>
      <c r="B124" s="19" t="s">
        <v>18</v>
      </c>
      <c r="C124" s="19" t="s">
        <v>1</v>
      </c>
      <c r="D124" s="20" t="s">
        <v>255</v>
      </c>
      <c r="E124" s="35"/>
      <c r="F124" s="5">
        <f t="shared" si="51"/>
        <v>71993.88</v>
      </c>
      <c r="G124" s="5">
        <f t="shared" si="51"/>
        <v>72000</v>
      </c>
      <c r="H124" s="5">
        <f t="shared" si="51"/>
        <v>-6.12</v>
      </c>
      <c r="I124" s="5">
        <f t="shared" si="51"/>
        <v>71993.88</v>
      </c>
      <c r="J124" s="5">
        <f t="shared" si="51"/>
        <v>71993.88</v>
      </c>
      <c r="K124" s="56">
        <f t="shared" si="30"/>
        <v>1</v>
      </c>
    </row>
    <row r="125" spans="1:11" s="11" customFormat="1" ht="63" x14ac:dyDescent="0.2">
      <c r="A125" s="17" t="s">
        <v>47</v>
      </c>
      <c r="B125" s="22" t="s">
        <v>18</v>
      </c>
      <c r="C125" s="22" t="s">
        <v>1</v>
      </c>
      <c r="D125" s="23" t="s">
        <v>255</v>
      </c>
      <c r="E125" s="24" t="s">
        <v>48</v>
      </c>
      <c r="F125" s="5">
        <f t="shared" si="51"/>
        <v>71993.88</v>
      </c>
      <c r="G125" s="5">
        <f t="shared" si="51"/>
        <v>72000</v>
      </c>
      <c r="H125" s="5">
        <f t="shared" si="51"/>
        <v>-6.12</v>
      </c>
      <c r="I125" s="5">
        <f t="shared" si="51"/>
        <v>71993.88</v>
      </c>
      <c r="J125" s="5">
        <f t="shared" si="51"/>
        <v>71993.88</v>
      </c>
      <c r="K125" s="56">
        <f t="shared" si="30"/>
        <v>1</v>
      </c>
    </row>
    <row r="126" spans="1:11" s="11" customFormat="1" ht="15.75" x14ac:dyDescent="0.25">
      <c r="A126" s="32" t="s">
        <v>49</v>
      </c>
      <c r="B126" s="22" t="s">
        <v>18</v>
      </c>
      <c r="C126" s="22" t="s">
        <v>1</v>
      </c>
      <c r="D126" s="23" t="s">
        <v>255</v>
      </c>
      <c r="E126" s="24" t="s">
        <v>50</v>
      </c>
      <c r="F126" s="5">
        <v>71993.88</v>
      </c>
      <c r="G126" s="5">
        <v>72000</v>
      </c>
      <c r="H126" s="5">
        <v>-6.12</v>
      </c>
      <c r="I126" s="5">
        <v>71993.88</v>
      </c>
      <c r="J126" s="5">
        <v>71993.88</v>
      </c>
      <c r="K126" s="56">
        <f t="shared" si="30"/>
        <v>1</v>
      </c>
    </row>
    <row r="127" spans="1:11" ht="15.75" x14ac:dyDescent="0.2">
      <c r="A127" s="4" t="s">
        <v>70</v>
      </c>
      <c r="B127" s="3" t="s">
        <v>18</v>
      </c>
      <c r="C127" s="3" t="s">
        <v>28</v>
      </c>
      <c r="D127" s="3" t="s">
        <v>0</v>
      </c>
      <c r="E127" s="3" t="s">
        <v>0</v>
      </c>
      <c r="F127" s="5">
        <f t="shared" ref="F127:J129" si="52">F128</f>
        <v>78555.3</v>
      </c>
      <c r="G127" s="5">
        <f t="shared" si="52"/>
        <v>0</v>
      </c>
      <c r="H127" s="5">
        <f t="shared" si="52"/>
        <v>0</v>
      </c>
      <c r="I127" s="5">
        <f t="shared" si="52"/>
        <v>78555.3</v>
      </c>
      <c r="J127" s="5">
        <f t="shared" si="52"/>
        <v>78327.899999999994</v>
      </c>
      <c r="K127" s="56">
        <f t="shared" si="30"/>
        <v>0.99710522396324619</v>
      </c>
    </row>
    <row r="128" spans="1:11" ht="189" x14ac:dyDescent="0.2">
      <c r="A128" s="6" t="s">
        <v>71</v>
      </c>
      <c r="B128" s="3" t="s">
        <v>18</v>
      </c>
      <c r="C128" s="3" t="s">
        <v>28</v>
      </c>
      <c r="D128" s="3" t="s">
        <v>72</v>
      </c>
      <c r="E128" s="7" t="s">
        <v>0</v>
      </c>
      <c r="F128" s="5">
        <f t="shared" si="52"/>
        <v>78555.3</v>
      </c>
      <c r="G128" s="5">
        <f t="shared" si="52"/>
        <v>0</v>
      </c>
      <c r="H128" s="5">
        <f t="shared" si="52"/>
        <v>0</v>
      </c>
      <c r="I128" s="5">
        <f t="shared" si="52"/>
        <v>78555.3</v>
      </c>
      <c r="J128" s="5">
        <f t="shared" si="52"/>
        <v>78327.899999999994</v>
      </c>
      <c r="K128" s="56">
        <f t="shared" si="30"/>
        <v>0.99710522396324619</v>
      </c>
    </row>
    <row r="129" spans="1:11" ht="47.25" x14ac:dyDescent="0.2">
      <c r="A129" s="6" t="s">
        <v>12</v>
      </c>
      <c r="B129" s="3" t="s">
        <v>18</v>
      </c>
      <c r="C129" s="3" t="s">
        <v>28</v>
      </c>
      <c r="D129" s="3" t="s">
        <v>72</v>
      </c>
      <c r="E129" s="3" t="s">
        <v>13</v>
      </c>
      <c r="F129" s="5">
        <f t="shared" si="52"/>
        <v>78555.3</v>
      </c>
      <c r="G129" s="5">
        <f t="shared" si="52"/>
        <v>0</v>
      </c>
      <c r="H129" s="5">
        <f t="shared" si="52"/>
        <v>0</v>
      </c>
      <c r="I129" s="5">
        <f t="shared" si="52"/>
        <v>78555.3</v>
      </c>
      <c r="J129" s="5">
        <f t="shared" si="52"/>
        <v>78327.899999999994</v>
      </c>
      <c r="K129" s="56">
        <f t="shared" si="30"/>
        <v>0.99710522396324619</v>
      </c>
    </row>
    <row r="130" spans="1:11" ht="47.25" x14ac:dyDescent="0.2">
      <c r="A130" s="6" t="s">
        <v>14</v>
      </c>
      <c r="B130" s="3" t="s">
        <v>18</v>
      </c>
      <c r="C130" s="3" t="s">
        <v>28</v>
      </c>
      <c r="D130" s="3" t="s">
        <v>72</v>
      </c>
      <c r="E130" s="3" t="s">
        <v>15</v>
      </c>
      <c r="F130" s="5">
        <v>78555.3</v>
      </c>
      <c r="G130" s="5">
        <v>0</v>
      </c>
      <c r="H130" s="5">
        <v>0</v>
      </c>
      <c r="I130" s="5">
        <v>78555.3</v>
      </c>
      <c r="J130" s="5">
        <v>78327.899999999994</v>
      </c>
      <c r="K130" s="56">
        <f t="shared" si="30"/>
        <v>0.99710522396324619</v>
      </c>
    </row>
    <row r="131" spans="1:11" ht="31.5" x14ac:dyDescent="0.2">
      <c r="A131" s="4" t="s">
        <v>73</v>
      </c>
      <c r="B131" s="3" t="s">
        <v>18</v>
      </c>
      <c r="C131" s="3" t="s">
        <v>58</v>
      </c>
      <c r="D131" s="3" t="s">
        <v>0</v>
      </c>
      <c r="E131" s="3" t="s">
        <v>0</v>
      </c>
      <c r="F131" s="5">
        <f>F132+F135+F138+F141</f>
        <v>28116436.170000002</v>
      </c>
      <c r="G131" s="5">
        <f>G132+G135+G138+G141</f>
        <v>10952687.369999999</v>
      </c>
      <c r="H131" s="5">
        <f>H132+H135+H138+H141</f>
        <v>180010</v>
      </c>
      <c r="I131" s="5">
        <f t="shared" ref="I131:J131" si="53">I132+I135+I138+I141</f>
        <v>28116436.170000002</v>
      </c>
      <c r="J131" s="5">
        <f t="shared" si="53"/>
        <v>28107803.870000001</v>
      </c>
      <c r="K131" s="56">
        <f t="shared" si="30"/>
        <v>0.99969298029281495</v>
      </c>
    </row>
    <row r="132" spans="1:11" ht="63" x14ac:dyDescent="0.2">
      <c r="A132" s="6" t="s">
        <v>74</v>
      </c>
      <c r="B132" s="3" t="s">
        <v>18</v>
      </c>
      <c r="C132" s="3" t="s">
        <v>58</v>
      </c>
      <c r="D132" s="3" t="s">
        <v>75</v>
      </c>
      <c r="E132" s="7" t="s">
        <v>0</v>
      </c>
      <c r="F132" s="5">
        <f t="shared" ref="F132:J133" si="54">F133</f>
        <v>420010</v>
      </c>
      <c r="G132" s="5">
        <f t="shared" si="54"/>
        <v>200000</v>
      </c>
      <c r="H132" s="5">
        <f t="shared" si="54"/>
        <v>120010</v>
      </c>
      <c r="I132" s="5">
        <f t="shared" si="54"/>
        <v>420010</v>
      </c>
      <c r="J132" s="5">
        <f t="shared" si="54"/>
        <v>420006</v>
      </c>
      <c r="K132" s="56">
        <f t="shared" si="30"/>
        <v>0.99999047641722816</v>
      </c>
    </row>
    <row r="133" spans="1:11" ht="47.25" x14ac:dyDescent="0.2">
      <c r="A133" s="6" t="s">
        <v>12</v>
      </c>
      <c r="B133" s="3" t="s">
        <v>18</v>
      </c>
      <c r="C133" s="3" t="s">
        <v>58</v>
      </c>
      <c r="D133" s="3" t="s">
        <v>75</v>
      </c>
      <c r="E133" s="3" t="s">
        <v>13</v>
      </c>
      <c r="F133" s="5">
        <f t="shared" si="54"/>
        <v>420010</v>
      </c>
      <c r="G133" s="5">
        <f t="shared" si="54"/>
        <v>200000</v>
      </c>
      <c r="H133" s="5">
        <f t="shared" si="54"/>
        <v>120010</v>
      </c>
      <c r="I133" s="5">
        <f t="shared" si="54"/>
        <v>420010</v>
      </c>
      <c r="J133" s="5">
        <f t="shared" si="54"/>
        <v>420006</v>
      </c>
      <c r="K133" s="56">
        <f t="shared" si="30"/>
        <v>0.99999047641722816</v>
      </c>
    </row>
    <row r="134" spans="1:11" ht="47.25" x14ac:dyDescent="0.2">
      <c r="A134" s="6" t="s">
        <v>14</v>
      </c>
      <c r="B134" s="3" t="s">
        <v>18</v>
      </c>
      <c r="C134" s="3" t="s">
        <v>58</v>
      </c>
      <c r="D134" s="3" t="s">
        <v>75</v>
      </c>
      <c r="E134" s="3" t="s">
        <v>15</v>
      </c>
      <c r="F134" s="5">
        <v>420010</v>
      </c>
      <c r="G134" s="5">
        <v>200000</v>
      </c>
      <c r="H134" s="5">
        <v>120010</v>
      </c>
      <c r="I134" s="5">
        <v>420010</v>
      </c>
      <c r="J134" s="5">
        <v>420006</v>
      </c>
      <c r="K134" s="56">
        <f t="shared" si="30"/>
        <v>0.99999047641722816</v>
      </c>
    </row>
    <row r="135" spans="1:11" ht="63" x14ac:dyDescent="0.2">
      <c r="A135" s="6" t="s">
        <v>74</v>
      </c>
      <c r="B135" s="3" t="s">
        <v>18</v>
      </c>
      <c r="C135" s="3" t="s">
        <v>58</v>
      </c>
      <c r="D135" s="3" t="s">
        <v>76</v>
      </c>
      <c r="E135" s="7" t="s">
        <v>0</v>
      </c>
      <c r="F135" s="5">
        <f t="shared" ref="F135:J136" si="55">F136</f>
        <v>24828539.170000002</v>
      </c>
      <c r="G135" s="5">
        <f t="shared" si="55"/>
        <v>10752687.369999999</v>
      </c>
      <c r="H135" s="5">
        <f t="shared" si="55"/>
        <v>0</v>
      </c>
      <c r="I135" s="5">
        <f t="shared" si="55"/>
        <v>24828539.170000002</v>
      </c>
      <c r="J135" s="5">
        <f t="shared" si="55"/>
        <v>24820194.18</v>
      </c>
      <c r="K135" s="56">
        <f t="shared" si="30"/>
        <v>0.99966389524801014</v>
      </c>
    </row>
    <row r="136" spans="1:11" ht="47.25" x14ac:dyDescent="0.2">
      <c r="A136" s="6" t="s">
        <v>12</v>
      </c>
      <c r="B136" s="3" t="s">
        <v>18</v>
      </c>
      <c r="C136" s="3" t="s">
        <v>58</v>
      </c>
      <c r="D136" s="3" t="s">
        <v>76</v>
      </c>
      <c r="E136" s="3" t="s">
        <v>13</v>
      </c>
      <c r="F136" s="5">
        <f t="shared" si="55"/>
        <v>24828539.170000002</v>
      </c>
      <c r="G136" s="5">
        <f t="shared" si="55"/>
        <v>10752687.369999999</v>
      </c>
      <c r="H136" s="5">
        <f t="shared" si="55"/>
        <v>0</v>
      </c>
      <c r="I136" s="5">
        <f t="shared" si="55"/>
        <v>24828539.170000002</v>
      </c>
      <c r="J136" s="5">
        <f t="shared" si="55"/>
        <v>24820194.18</v>
      </c>
      <c r="K136" s="56">
        <f t="shared" si="30"/>
        <v>0.99966389524801014</v>
      </c>
    </row>
    <row r="137" spans="1:11" ht="47.25" x14ac:dyDescent="0.2">
      <c r="A137" s="6" t="s">
        <v>14</v>
      </c>
      <c r="B137" s="3" t="s">
        <v>18</v>
      </c>
      <c r="C137" s="3" t="s">
        <v>58</v>
      </c>
      <c r="D137" s="3" t="s">
        <v>76</v>
      </c>
      <c r="E137" s="3" t="s">
        <v>15</v>
      </c>
      <c r="F137" s="5">
        <v>24828539.170000002</v>
      </c>
      <c r="G137" s="5">
        <v>10752687.369999999</v>
      </c>
      <c r="H137" s="5"/>
      <c r="I137" s="5">
        <v>24828539.170000002</v>
      </c>
      <c r="J137" s="5">
        <v>24820194.18</v>
      </c>
      <c r="K137" s="56">
        <f t="shared" si="30"/>
        <v>0.99966389524801014</v>
      </c>
    </row>
    <row r="138" spans="1:11" ht="63" x14ac:dyDescent="0.2">
      <c r="A138" s="6" t="s">
        <v>74</v>
      </c>
      <c r="B138" s="3" t="s">
        <v>18</v>
      </c>
      <c r="C138" s="3" t="s">
        <v>58</v>
      </c>
      <c r="D138" s="3" t="s">
        <v>77</v>
      </c>
      <c r="E138" s="7" t="s">
        <v>0</v>
      </c>
      <c r="F138" s="5">
        <f t="shared" ref="F138:J139" si="56">F139</f>
        <v>2700000</v>
      </c>
      <c r="G138" s="5">
        <f t="shared" si="56"/>
        <v>0</v>
      </c>
      <c r="H138" s="5">
        <f t="shared" si="56"/>
        <v>0</v>
      </c>
      <c r="I138" s="5">
        <f t="shared" si="56"/>
        <v>2700000</v>
      </c>
      <c r="J138" s="5">
        <f t="shared" si="56"/>
        <v>2699717</v>
      </c>
      <c r="K138" s="56">
        <f t="shared" si="30"/>
        <v>0.99989518518518516</v>
      </c>
    </row>
    <row r="139" spans="1:11" ht="47.25" x14ac:dyDescent="0.2">
      <c r="A139" s="6" t="s">
        <v>12</v>
      </c>
      <c r="B139" s="3" t="s">
        <v>18</v>
      </c>
      <c r="C139" s="3" t="s">
        <v>58</v>
      </c>
      <c r="D139" s="3" t="s">
        <v>77</v>
      </c>
      <c r="E139" s="3" t="s">
        <v>13</v>
      </c>
      <c r="F139" s="5">
        <f t="shared" si="56"/>
        <v>2700000</v>
      </c>
      <c r="G139" s="5">
        <f t="shared" si="56"/>
        <v>0</v>
      </c>
      <c r="H139" s="5">
        <f t="shared" si="56"/>
        <v>0</v>
      </c>
      <c r="I139" s="5">
        <f t="shared" si="56"/>
        <v>2700000</v>
      </c>
      <c r="J139" s="5">
        <f t="shared" si="56"/>
        <v>2699717</v>
      </c>
      <c r="K139" s="56">
        <f t="shared" ref="K139:K202" si="57">J139/I139</f>
        <v>0.99989518518518516</v>
      </c>
    </row>
    <row r="140" spans="1:11" ht="47.25" x14ac:dyDescent="0.2">
      <c r="A140" s="6" t="s">
        <v>14</v>
      </c>
      <c r="B140" s="3" t="s">
        <v>18</v>
      </c>
      <c r="C140" s="3" t="s">
        <v>58</v>
      </c>
      <c r="D140" s="3" t="s">
        <v>77</v>
      </c>
      <c r="E140" s="3" t="s">
        <v>15</v>
      </c>
      <c r="F140" s="5">
        <v>2700000</v>
      </c>
      <c r="G140" s="5">
        <v>0</v>
      </c>
      <c r="H140" s="5">
        <v>0</v>
      </c>
      <c r="I140" s="5">
        <v>2700000</v>
      </c>
      <c r="J140" s="5">
        <v>2699717</v>
      </c>
      <c r="K140" s="56">
        <f t="shared" si="57"/>
        <v>0.99989518518518516</v>
      </c>
    </row>
    <row r="141" spans="1:11" ht="31.5" x14ac:dyDescent="0.2">
      <c r="A141" s="6" t="s">
        <v>78</v>
      </c>
      <c r="B141" s="3" t="s">
        <v>18</v>
      </c>
      <c r="C141" s="3" t="s">
        <v>58</v>
      </c>
      <c r="D141" s="3" t="s">
        <v>79</v>
      </c>
      <c r="E141" s="7" t="s">
        <v>0</v>
      </c>
      <c r="F141" s="5">
        <f t="shared" ref="F141:J142" si="58">F142</f>
        <v>167887</v>
      </c>
      <c r="G141" s="5">
        <f t="shared" si="58"/>
        <v>0</v>
      </c>
      <c r="H141" s="5">
        <f t="shared" si="58"/>
        <v>60000</v>
      </c>
      <c r="I141" s="5">
        <f t="shared" si="58"/>
        <v>167887</v>
      </c>
      <c r="J141" s="5">
        <f t="shared" si="58"/>
        <v>167886.69</v>
      </c>
      <c r="K141" s="56">
        <f t="shared" si="57"/>
        <v>0.99999815351992716</v>
      </c>
    </row>
    <row r="142" spans="1:11" ht="47.25" x14ac:dyDescent="0.2">
      <c r="A142" s="6" t="s">
        <v>12</v>
      </c>
      <c r="B142" s="3" t="s">
        <v>18</v>
      </c>
      <c r="C142" s="3" t="s">
        <v>58</v>
      </c>
      <c r="D142" s="3" t="s">
        <v>79</v>
      </c>
      <c r="E142" s="3" t="s">
        <v>13</v>
      </c>
      <c r="F142" s="5">
        <f t="shared" si="58"/>
        <v>167887</v>
      </c>
      <c r="G142" s="5">
        <f t="shared" si="58"/>
        <v>0</v>
      </c>
      <c r="H142" s="5">
        <f t="shared" si="58"/>
        <v>60000</v>
      </c>
      <c r="I142" s="5">
        <f t="shared" si="58"/>
        <v>167887</v>
      </c>
      <c r="J142" s="5">
        <f t="shared" si="58"/>
        <v>167886.69</v>
      </c>
      <c r="K142" s="56">
        <f t="shared" si="57"/>
        <v>0.99999815351992716</v>
      </c>
    </row>
    <row r="143" spans="1:11" ht="47.25" x14ac:dyDescent="0.2">
      <c r="A143" s="6" t="s">
        <v>14</v>
      </c>
      <c r="B143" s="3" t="s">
        <v>18</v>
      </c>
      <c r="C143" s="3" t="s">
        <v>58</v>
      </c>
      <c r="D143" s="3" t="s">
        <v>79</v>
      </c>
      <c r="E143" s="3" t="s">
        <v>15</v>
      </c>
      <c r="F143" s="5">
        <v>167887</v>
      </c>
      <c r="G143" s="5">
        <v>0</v>
      </c>
      <c r="H143" s="5">
        <v>60000</v>
      </c>
      <c r="I143" s="5">
        <v>167887</v>
      </c>
      <c r="J143" s="5">
        <v>167886.69</v>
      </c>
      <c r="K143" s="56">
        <f t="shared" si="57"/>
        <v>0.99999815351992716</v>
      </c>
    </row>
    <row r="144" spans="1:11" ht="31.5" x14ac:dyDescent="0.2">
      <c r="A144" s="4" t="s">
        <v>80</v>
      </c>
      <c r="B144" s="3" t="s">
        <v>18</v>
      </c>
      <c r="C144" s="3" t="s">
        <v>81</v>
      </c>
      <c r="D144" s="3" t="s">
        <v>0</v>
      </c>
      <c r="E144" s="3" t="s">
        <v>0</v>
      </c>
      <c r="F144" s="5">
        <f>F145+F150</f>
        <v>216926</v>
      </c>
      <c r="G144" s="5">
        <f>G145+G150</f>
        <v>20000</v>
      </c>
      <c r="H144" s="5">
        <f>H145+H150</f>
        <v>0</v>
      </c>
      <c r="I144" s="5">
        <f t="shared" ref="I144:J144" si="59">I145+I150</f>
        <v>216926</v>
      </c>
      <c r="J144" s="5">
        <f t="shared" si="59"/>
        <v>216926</v>
      </c>
      <c r="K144" s="56">
        <f t="shared" si="57"/>
        <v>1</v>
      </c>
    </row>
    <row r="145" spans="1:11" ht="78.75" x14ac:dyDescent="0.2">
      <c r="A145" s="6" t="s">
        <v>82</v>
      </c>
      <c r="B145" s="3" t="s">
        <v>18</v>
      </c>
      <c r="C145" s="3" t="s">
        <v>81</v>
      </c>
      <c r="D145" s="3" t="s">
        <v>83</v>
      </c>
      <c r="E145" s="7" t="s">
        <v>0</v>
      </c>
      <c r="F145" s="5">
        <f>F146+F148</f>
        <v>216926</v>
      </c>
      <c r="G145" s="5">
        <f>G146+G148</f>
        <v>0</v>
      </c>
      <c r="H145" s="5">
        <f>H146+H148</f>
        <v>0</v>
      </c>
      <c r="I145" s="5">
        <f t="shared" ref="I145:J145" si="60">I146+I148</f>
        <v>216926</v>
      </c>
      <c r="J145" s="5">
        <f t="shared" si="60"/>
        <v>216926</v>
      </c>
      <c r="K145" s="56">
        <f t="shared" si="57"/>
        <v>1</v>
      </c>
    </row>
    <row r="146" spans="1:11" ht="110.25" x14ac:dyDescent="0.2">
      <c r="A146" s="6" t="s">
        <v>4</v>
      </c>
      <c r="B146" s="3" t="s">
        <v>18</v>
      </c>
      <c r="C146" s="3" t="s">
        <v>81</v>
      </c>
      <c r="D146" s="3" t="s">
        <v>83</v>
      </c>
      <c r="E146" s="3" t="s">
        <v>5</v>
      </c>
      <c r="F146" s="5">
        <f>F147</f>
        <v>157659.44</v>
      </c>
      <c r="G146" s="5">
        <f>G147</f>
        <v>0</v>
      </c>
      <c r="H146" s="5">
        <f>H147</f>
        <v>0</v>
      </c>
      <c r="I146" s="5">
        <f t="shared" ref="I146:J146" si="61">I147</f>
        <v>157659.44</v>
      </c>
      <c r="J146" s="5">
        <f t="shared" si="61"/>
        <v>157659.44</v>
      </c>
      <c r="K146" s="56">
        <f t="shared" si="57"/>
        <v>1</v>
      </c>
    </row>
    <row r="147" spans="1:11" ht="47.25" x14ac:dyDescent="0.2">
      <c r="A147" s="6" t="s">
        <v>6</v>
      </c>
      <c r="B147" s="3" t="s">
        <v>18</v>
      </c>
      <c r="C147" s="3" t="s">
        <v>81</v>
      </c>
      <c r="D147" s="3" t="s">
        <v>83</v>
      </c>
      <c r="E147" s="3" t="s">
        <v>7</v>
      </c>
      <c r="F147" s="5">
        <v>157659.44</v>
      </c>
      <c r="G147" s="5">
        <v>0</v>
      </c>
      <c r="H147" s="5">
        <v>0</v>
      </c>
      <c r="I147" s="5">
        <v>157659.44</v>
      </c>
      <c r="J147" s="5">
        <v>157659.44</v>
      </c>
      <c r="K147" s="56">
        <f t="shared" si="57"/>
        <v>1</v>
      </c>
    </row>
    <row r="148" spans="1:11" ht="47.25" x14ac:dyDescent="0.2">
      <c r="A148" s="6" t="s">
        <v>12</v>
      </c>
      <c r="B148" s="3" t="s">
        <v>18</v>
      </c>
      <c r="C148" s="3" t="s">
        <v>81</v>
      </c>
      <c r="D148" s="3" t="s">
        <v>83</v>
      </c>
      <c r="E148" s="3" t="s">
        <v>13</v>
      </c>
      <c r="F148" s="5">
        <f>F149</f>
        <v>59266.559999999998</v>
      </c>
      <c r="G148" s="5">
        <f>G149</f>
        <v>0</v>
      </c>
      <c r="H148" s="5">
        <f>H149</f>
        <v>0</v>
      </c>
      <c r="I148" s="5">
        <f t="shared" ref="I148:J148" si="62">I149</f>
        <v>59266.559999999998</v>
      </c>
      <c r="J148" s="5">
        <f t="shared" si="62"/>
        <v>59266.559999999998</v>
      </c>
      <c r="K148" s="56">
        <f t="shared" si="57"/>
        <v>1</v>
      </c>
    </row>
    <row r="149" spans="1:11" ht="47.25" x14ac:dyDescent="0.2">
      <c r="A149" s="6" t="s">
        <v>14</v>
      </c>
      <c r="B149" s="3" t="s">
        <v>18</v>
      </c>
      <c r="C149" s="3" t="s">
        <v>81</v>
      </c>
      <c r="D149" s="3" t="s">
        <v>83</v>
      </c>
      <c r="E149" s="3" t="s">
        <v>15</v>
      </c>
      <c r="F149" s="5">
        <v>59266.559999999998</v>
      </c>
      <c r="G149" s="5">
        <v>0</v>
      </c>
      <c r="H149" s="5">
        <v>0</v>
      </c>
      <c r="I149" s="5">
        <v>59266.559999999998</v>
      </c>
      <c r="J149" s="5">
        <v>59266.559999999998</v>
      </c>
      <c r="K149" s="56">
        <f t="shared" si="57"/>
        <v>1</v>
      </c>
    </row>
    <row r="150" spans="1:11" ht="31.5" x14ac:dyDescent="0.2">
      <c r="A150" s="6" t="s">
        <v>84</v>
      </c>
      <c r="B150" s="3" t="s">
        <v>18</v>
      </c>
      <c r="C150" s="3" t="s">
        <v>81</v>
      </c>
      <c r="D150" s="3" t="s">
        <v>85</v>
      </c>
      <c r="E150" s="7" t="s">
        <v>0</v>
      </c>
      <c r="F150" s="5">
        <f t="shared" ref="F150:J151" si="63">F151</f>
        <v>0</v>
      </c>
      <c r="G150" s="5">
        <f t="shared" si="63"/>
        <v>20000</v>
      </c>
      <c r="H150" s="5">
        <f t="shared" si="63"/>
        <v>0</v>
      </c>
      <c r="I150" s="5">
        <f t="shared" si="63"/>
        <v>0</v>
      </c>
      <c r="J150" s="5">
        <f t="shared" si="63"/>
        <v>0</v>
      </c>
      <c r="K150" s="56" t="e">
        <f t="shared" si="57"/>
        <v>#DIV/0!</v>
      </c>
    </row>
    <row r="151" spans="1:11" ht="47.25" x14ac:dyDescent="0.2">
      <c r="A151" s="6" t="s">
        <v>12</v>
      </c>
      <c r="B151" s="3" t="s">
        <v>18</v>
      </c>
      <c r="C151" s="3" t="s">
        <v>81</v>
      </c>
      <c r="D151" s="3" t="s">
        <v>85</v>
      </c>
      <c r="E151" s="3" t="s">
        <v>13</v>
      </c>
      <c r="F151" s="5">
        <f t="shared" si="63"/>
        <v>0</v>
      </c>
      <c r="G151" s="5">
        <f t="shared" si="63"/>
        <v>20000</v>
      </c>
      <c r="H151" s="5">
        <f t="shared" si="63"/>
        <v>0</v>
      </c>
      <c r="I151" s="5">
        <f t="shared" si="63"/>
        <v>0</v>
      </c>
      <c r="J151" s="5">
        <f t="shared" si="63"/>
        <v>0</v>
      </c>
      <c r="K151" s="56" t="e">
        <f t="shared" si="57"/>
        <v>#DIV/0!</v>
      </c>
    </row>
    <row r="152" spans="1:11" ht="47.25" x14ac:dyDescent="0.2">
      <c r="A152" s="6" t="s">
        <v>14</v>
      </c>
      <c r="B152" s="3" t="s">
        <v>18</v>
      </c>
      <c r="C152" s="3" t="s">
        <v>81</v>
      </c>
      <c r="D152" s="3" t="s">
        <v>85</v>
      </c>
      <c r="E152" s="3" t="s">
        <v>15</v>
      </c>
      <c r="F152" s="5"/>
      <c r="G152" s="5">
        <v>20000</v>
      </c>
      <c r="H152" s="5"/>
      <c r="I152" s="5"/>
      <c r="J152" s="5"/>
      <c r="K152" s="56" t="e">
        <f t="shared" si="57"/>
        <v>#DIV/0!</v>
      </c>
    </row>
    <row r="153" spans="1:11" ht="15.75" x14ac:dyDescent="0.2">
      <c r="A153" s="4" t="s">
        <v>86</v>
      </c>
      <c r="B153" s="3" t="s">
        <v>28</v>
      </c>
      <c r="C153" s="3" t="s">
        <v>0</v>
      </c>
      <c r="D153" s="3" t="s">
        <v>0</v>
      </c>
      <c r="E153" s="3" t="s">
        <v>0</v>
      </c>
      <c r="F153" s="5">
        <f>F154+F166+F179+F203</f>
        <v>21235580.789999999</v>
      </c>
      <c r="G153" s="5">
        <f>G154+G166+G179+G203</f>
        <v>1542000</v>
      </c>
      <c r="H153" s="5">
        <f>H154+H166+H179+H203</f>
        <v>8092108.8900000006</v>
      </c>
      <c r="I153" s="5">
        <f>I154+I166+I179+I203</f>
        <v>21297747.640000001</v>
      </c>
      <c r="J153" s="5">
        <f>J154+J166+J179+J203</f>
        <v>16406013.16</v>
      </c>
      <c r="K153" s="56">
        <f t="shared" si="57"/>
        <v>0.77031681646876715</v>
      </c>
    </row>
    <row r="154" spans="1:11" ht="15.75" x14ac:dyDescent="0.2">
      <c r="A154" s="4" t="s">
        <v>87</v>
      </c>
      <c r="B154" s="3" t="s">
        <v>28</v>
      </c>
      <c r="C154" s="3" t="s">
        <v>1</v>
      </c>
      <c r="D154" s="3" t="s">
        <v>0</v>
      </c>
      <c r="E154" s="3" t="s">
        <v>0</v>
      </c>
      <c r="F154" s="5">
        <f>F155+F158</f>
        <v>661261</v>
      </c>
      <c r="G154" s="5">
        <f t="shared" ref="G154:H154" si="64">G155+G158</f>
        <v>100000</v>
      </c>
      <c r="H154" s="5">
        <f t="shared" si="64"/>
        <v>185270</v>
      </c>
      <c r="I154" s="5">
        <f>I155+I158+I161</f>
        <v>723427.85</v>
      </c>
      <c r="J154" s="5">
        <f>J155+J158+J161</f>
        <v>712082.87999999989</v>
      </c>
      <c r="K154" s="56">
        <f t="shared" si="57"/>
        <v>0.98431775884768591</v>
      </c>
    </row>
    <row r="155" spans="1:11" ht="47.25" x14ac:dyDescent="0.2">
      <c r="A155" s="6" t="s">
        <v>88</v>
      </c>
      <c r="B155" s="3" t="s">
        <v>28</v>
      </c>
      <c r="C155" s="3" t="s">
        <v>1</v>
      </c>
      <c r="D155" s="3" t="s">
        <v>89</v>
      </c>
      <c r="E155" s="7" t="s">
        <v>0</v>
      </c>
      <c r="F155" s="5">
        <f t="shared" ref="F155:J156" si="65">F156</f>
        <v>121590</v>
      </c>
      <c r="G155" s="5">
        <f t="shared" si="65"/>
        <v>0</v>
      </c>
      <c r="H155" s="5">
        <f t="shared" si="65"/>
        <v>0</v>
      </c>
      <c r="I155" s="5">
        <f t="shared" si="65"/>
        <v>121590</v>
      </c>
      <c r="J155" s="5">
        <f t="shared" si="65"/>
        <v>110455.46</v>
      </c>
      <c r="K155" s="56">
        <f t="shared" si="57"/>
        <v>0.90842552841516577</v>
      </c>
    </row>
    <row r="156" spans="1:11" ht="47.25" x14ac:dyDescent="0.2">
      <c r="A156" s="6" t="s">
        <v>12</v>
      </c>
      <c r="B156" s="3" t="s">
        <v>28</v>
      </c>
      <c r="C156" s="3" t="s">
        <v>1</v>
      </c>
      <c r="D156" s="3" t="s">
        <v>89</v>
      </c>
      <c r="E156" s="3" t="s">
        <v>13</v>
      </c>
      <c r="F156" s="5">
        <f t="shared" si="65"/>
        <v>121590</v>
      </c>
      <c r="G156" s="5">
        <f t="shared" si="65"/>
        <v>0</v>
      </c>
      <c r="H156" s="5">
        <f t="shared" si="65"/>
        <v>0</v>
      </c>
      <c r="I156" s="5">
        <f t="shared" si="65"/>
        <v>121590</v>
      </c>
      <c r="J156" s="5">
        <f t="shared" si="65"/>
        <v>110455.46</v>
      </c>
      <c r="K156" s="56">
        <f t="shared" si="57"/>
        <v>0.90842552841516577</v>
      </c>
    </row>
    <row r="157" spans="1:11" ht="47.25" x14ac:dyDescent="0.2">
      <c r="A157" s="6" t="s">
        <v>14</v>
      </c>
      <c r="B157" s="3" t="s">
        <v>28</v>
      </c>
      <c r="C157" s="3" t="s">
        <v>1</v>
      </c>
      <c r="D157" s="3" t="s">
        <v>89</v>
      </c>
      <c r="E157" s="3" t="s">
        <v>15</v>
      </c>
      <c r="F157" s="5">
        <v>121590</v>
      </c>
      <c r="G157" s="5">
        <v>0</v>
      </c>
      <c r="H157" s="5">
        <v>0</v>
      </c>
      <c r="I157" s="5">
        <v>121590</v>
      </c>
      <c r="J157" s="5">
        <v>110455.46</v>
      </c>
      <c r="K157" s="56">
        <f t="shared" si="57"/>
        <v>0.90842552841516577</v>
      </c>
    </row>
    <row r="158" spans="1:11" ht="78.75" x14ac:dyDescent="0.2">
      <c r="A158" s="6" t="s">
        <v>90</v>
      </c>
      <c r="B158" s="3" t="s">
        <v>28</v>
      </c>
      <c r="C158" s="3" t="s">
        <v>1</v>
      </c>
      <c r="D158" s="3" t="s">
        <v>91</v>
      </c>
      <c r="E158" s="7" t="s">
        <v>0</v>
      </c>
      <c r="F158" s="5">
        <f t="shared" ref="F158:J159" si="66">F159</f>
        <v>539671</v>
      </c>
      <c r="G158" s="5">
        <f t="shared" si="66"/>
        <v>100000</v>
      </c>
      <c r="H158" s="5">
        <f t="shared" si="66"/>
        <v>185270</v>
      </c>
      <c r="I158" s="5">
        <f t="shared" si="66"/>
        <v>539671</v>
      </c>
      <c r="J158" s="5">
        <f t="shared" si="66"/>
        <v>539460.56999999995</v>
      </c>
      <c r="K158" s="56">
        <f t="shared" si="57"/>
        <v>0.99961007725076934</v>
      </c>
    </row>
    <row r="159" spans="1:11" ht="47.25" x14ac:dyDescent="0.2">
      <c r="A159" s="6" t="s">
        <v>12</v>
      </c>
      <c r="B159" s="3" t="s">
        <v>28</v>
      </c>
      <c r="C159" s="3" t="s">
        <v>1</v>
      </c>
      <c r="D159" s="3" t="s">
        <v>91</v>
      </c>
      <c r="E159" s="3" t="s">
        <v>13</v>
      </c>
      <c r="F159" s="5">
        <f t="shared" si="66"/>
        <v>539671</v>
      </c>
      <c r="G159" s="5">
        <f t="shared" si="66"/>
        <v>100000</v>
      </c>
      <c r="H159" s="5">
        <f t="shared" si="66"/>
        <v>185270</v>
      </c>
      <c r="I159" s="5">
        <f t="shared" si="66"/>
        <v>539671</v>
      </c>
      <c r="J159" s="5">
        <f t="shared" si="66"/>
        <v>539460.56999999995</v>
      </c>
      <c r="K159" s="56">
        <f t="shared" si="57"/>
        <v>0.99961007725076934</v>
      </c>
    </row>
    <row r="160" spans="1:11" ht="47.25" x14ac:dyDescent="0.2">
      <c r="A160" s="6" t="s">
        <v>14</v>
      </c>
      <c r="B160" s="3" t="s">
        <v>28</v>
      </c>
      <c r="C160" s="3" t="s">
        <v>1</v>
      </c>
      <c r="D160" s="3" t="s">
        <v>91</v>
      </c>
      <c r="E160" s="3" t="s">
        <v>15</v>
      </c>
      <c r="F160" s="5">
        <v>539671</v>
      </c>
      <c r="G160" s="5">
        <v>100000</v>
      </c>
      <c r="H160" s="5">
        <v>185270</v>
      </c>
      <c r="I160" s="5">
        <v>539671</v>
      </c>
      <c r="J160" s="5">
        <v>539460.56999999995</v>
      </c>
      <c r="K160" s="56">
        <f t="shared" si="57"/>
        <v>0.99961007725076934</v>
      </c>
    </row>
    <row r="161" spans="1:11" s="52" customFormat="1" ht="31.5" x14ac:dyDescent="0.2">
      <c r="A161" s="13" t="s">
        <v>282</v>
      </c>
      <c r="B161" s="14" t="s">
        <v>28</v>
      </c>
      <c r="C161" s="14" t="s">
        <v>1</v>
      </c>
      <c r="D161" s="14" t="s">
        <v>38</v>
      </c>
      <c r="E161" s="3"/>
      <c r="F161" s="5"/>
      <c r="G161" s="5"/>
      <c r="H161" s="5"/>
      <c r="I161" s="5">
        <f>I162+I164</f>
        <v>62166.85</v>
      </c>
      <c r="J161" s="5">
        <f>J162+J164</f>
        <v>62166.85</v>
      </c>
      <c r="K161" s="56">
        <f t="shared" si="57"/>
        <v>1</v>
      </c>
    </row>
    <row r="162" spans="1:11" s="52" customFormat="1" ht="47.25" x14ac:dyDescent="0.2">
      <c r="A162" s="6" t="s">
        <v>12</v>
      </c>
      <c r="B162" s="14" t="s">
        <v>28</v>
      </c>
      <c r="C162" s="14" t="s">
        <v>1</v>
      </c>
      <c r="D162" s="14" t="s">
        <v>38</v>
      </c>
      <c r="E162" s="3">
        <v>200</v>
      </c>
      <c r="F162" s="5"/>
      <c r="G162" s="5"/>
      <c r="H162" s="5"/>
      <c r="I162" s="5">
        <f>I163</f>
        <v>60166.85</v>
      </c>
      <c r="J162" s="5">
        <f>J163</f>
        <v>60166.85</v>
      </c>
      <c r="K162" s="56">
        <f t="shared" si="57"/>
        <v>1</v>
      </c>
    </row>
    <row r="163" spans="1:11" s="52" customFormat="1" ht="47.25" x14ac:dyDescent="0.2">
      <c r="A163" s="6" t="s">
        <v>14</v>
      </c>
      <c r="B163" s="14" t="s">
        <v>28</v>
      </c>
      <c r="C163" s="14" t="s">
        <v>1</v>
      </c>
      <c r="D163" s="14" t="s">
        <v>38</v>
      </c>
      <c r="E163" s="3">
        <v>240</v>
      </c>
      <c r="F163" s="5"/>
      <c r="G163" s="5"/>
      <c r="H163" s="5"/>
      <c r="I163" s="5">
        <v>60166.85</v>
      </c>
      <c r="J163" s="5">
        <v>60166.85</v>
      </c>
      <c r="K163" s="56">
        <f t="shared" si="57"/>
        <v>1</v>
      </c>
    </row>
    <row r="164" spans="1:11" s="52" customFormat="1" ht="15.75" x14ac:dyDescent="0.2">
      <c r="A164" s="13" t="s">
        <v>22</v>
      </c>
      <c r="B164" s="14" t="s">
        <v>28</v>
      </c>
      <c r="C164" s="14" t="s">
        <v>1</v>
      </c>
      <c r="D164" s="14" t="s">
        <v>38</v>
      </c>
      <c r="E164" s="3">
        <v>800</v>
      </c>
      <c r="F164" s="5"/>
      <c r="G164" s="5"/>
      <c r="H164" s="5"/>
      <c r="I164" s="5">
        <f>I165</f>
        <v>2000</v>
      </c>
      <c r="J164" s="5">
        <f>J165</f>
        <v>2000</v>
      </c>
      <c r="K164" s="56">
        <f t="shared" si="57"/>
        <v>1</v>
      </c>
    </row>
    <row r="165" spans="1:11" s="52" customFormat="1" ht="15.75" x14ac:dyDescent="0.2">
      <c r="A165" s="13" t="s">
        <v>262</v>
      </c>
      <c r="B165" s="14" t="s">
        <v>28</v>
      </c>
      <c r="C165" s="14" t="s">
        <v>1</v>
      </c>
      <c r="D165" s="14" t="s">
        <v>38</v>
      </c>
      <c r="E165" s="3">
        <v>830</v>
      </c>
      <c r="F165" s="5"/>
      <c r="G165" s="5"/>
      <c r="H165" s="5"/>
      <c r="I165" s="5">
        <v>2000</v>
      </c>
      <c r="J165" s="5">
        <v>2000</v>
      </c>
      <c r="K165" s="56">
        <f t="shared" si="57"/>
        <v>1</v>
      </c>
    </row>
    <row r="166" spans="1:11" ht="15.75" x14ac:dyDescent="0.2">
      <c r="A166" s="4" t="s">
        <v>92</v>
      </c>
      <c r="B166" s="3" t="s">
        <v>28</v>
      </c>
      <c r="C166" s="3" t="s">
        <v>2</v>
      </c>
      <c r="D166" s="3" t="s">
        <v>0</v>
      </c>
      <c r="E166" s="3" t="s">
        <v>0</v>
      </c>
      <c r="F166" s="5">
        <f>F167+F176+F173+F170</f>
        <v>6045890.0300000003</v>
      </c>
      <c r="G166" s="5">
        <f>G167+G176+G173</f>
        <v>550000</v>
      </c>
      <c r="H166" s="5">
        <f>H167+H176+H173+H170</f>
        <v>5177740</v>
      </c>
      <c r="I166" s="5">
        <f t="shared" ref="I166:J166" si="67">I167+I176+I173+I170</f>
        <v>6045890.0300000003</v>
      </c>
      <c r="J166" s="5">
        <f t="shared" si="67"/>
        <v>1345142.46</v>
      </c>
      <c r="K166" s="56">
        <f t="shared" si="57"/>
        <v>0.22248874083473857</v>
      </c>
    </row>
    <row r="167" spans="1:11" ht="31.5" x14ac:dyDescent="0.2">
      <c r="A167" s="6" t="s">
        <v>93</v>
      </c>
      <c r="B167" s="3" t="s">
        <v>28</v>
      </c>
      <c r="C167" s="3" t="s">
        <v>2</v>
      </c>
      <c r="D167" s="3" t="s">
        <v>94</v>
      </c>
      <c r="E167" s="7" t="s">
        <v>0</v>
      </c>
      <c r="F167" s="5">
        <f t="shared" ref="F167:J168" si="68">F168</f>
        <v>150000</v>
      </c>
      <c r="G167" s="5">
        <f t="shared" si="68"/>
        <v>50000</v>
      </c>
      <c r="H167" s="5">
        <f t="shared" si="68"/>
        <v>0</v>
      </c>
      <c r="I167" s="5">
        <f t="shared" si="68"/>
        <v>150000</v>
      </c>
      <c r="J167" s="5">
        <f t="shared" si="68"/>
        <v>150000</v>
      </c>
      <c r="K167" s="56">
        <f t="shared" si="57"/>
        <v>1</v>
      </c>
    </row>
    <row r="168" spans="1:11" ht="15.75" x14ac:dyDescent="0.2">
      <c r="A168" s="6" t="s">
        <v>22</v>
      </c>
      <c r="B168" s="3" t="s">
        <v>28</v>
      </c>
      <c r="C168" s="3" t="s">
        <v>2</v>
      </c>
      <c r="D168" s="3" t="s">
        <v>94</v>
      </c>
      <c r="E168" s="3" t="s">
        <v>23</v>
      </c>
      <c r="F168" s="5">
        <f t="shared" si="68"/>
        <v>150000</v>
      </c>
      <c r="G168" s="5">
        <f t="shared" si="68"/>
        <v>50000</v>
      </c>
      <c r="H168" s="5">
        <f t="shared" si="68"/>
        <v>0</v>
      </c>
      <c r="I168" s="5">
        <f t="shared" si="68"/>
        <v>150000</v>
      </c>
      <c r="J168" s="5">
        <f t="shared" si="68"/>
        <v>150000</v>
      </c>
      <c r="K168" s="56">
        <f t="shared" si="57"/>
        <v>1</v>
      </c>
    </row>
    <row r="169" spans="1:11" ht="78.75" x14ac:dyDescent="0.2">
      <c r="A169" s="6" t="s">
        <v>95</v>
      </c>
      <c r="B169" s="3" t="s">
        <v>28</v>
      </c>
      <c r="C169" s="3" t="s">
        <v>2</v>
      </c>
      <c r="D169" s="3" t="s">
        <v>94</v>
      </c>
      <c r="E169" s="3" t="s">
        <v>96</v>
      </c>
      <c r="F169" s="5">
        <v>150000</v>
      </c>
      <c r="G169" s="5">
        <v>50000</v>
      </c>
      <c r="H169" s="5"/>
      <c r="I169" s="5">
        <v>150000</v>
      </c>
      <c r="J169" s="5">
        <v>150000</v>
      </c>
      <c r="K169" s="56">
        <f t="shared" si="57"/>
        <v>1</v>
      </c>
    </row>
    <row r="170" spans="1:11" s="40" customFormat="1" ht="94.5" x14ac:dyDescent="0.2">
      <c r="A170" s="13" t="s">
        <v>264</v>
      </c>
      <c r="B170" s="14" t="s">
        <v>28</v>
      </c>
      <c r="C170" s="14" t="s">
        <v>2</v>
      </c>
      <c r="D170" s="14" t="s">
        <v>265</v>
      </c>
      <c r="E170" s="14"/>
      <c r="F170" s="42">
        <f>F171</f>
        <v>5000000</v>
      </c>
      <c r="G170" s="5"/>
      <c r="H170" s="5">
        <f>H171</f>
        <v>5000000</v>
      </c>
      <c r="I170" s="5">
        <f t="shared" ref="I170:J171" si="69">I171</f>
        <v>5000000</v>
      </c>
      <c r="J170" s="5">
        <f t="shared" si="69"/>
        <v>299500</v>
      </c>
      <c r="K170" s="56">
        <f t="shared" si="57"/>
        <v>5.9900000000000002E-2</v>
      </c>
    </row>
    <row r="171" spans="1:11" s="40" customFormat="1" ht="47.25" x14ac:dyDescent="0.2">
      <c r="A171" s="13" t="s">
        <v>101</v>
      </c>
      <c r="B171" s="14" t="s">
        <v>28</v>
      </c>
      <c r="C171" s="14" t="s">
        <v>2</v>
      </c>
      <c r="D171" s="14" t="s">
        <v>265</v>
      </c>
      <c r="E171" s="14" t="s">
        <v>102</v>
      </c>
      <c r="F171" s="42">
        <f>F172</f>
        <v>5000000</v>
      </c>
      <c r="G171" s="5"/>
      <c r="H171" s="5">
        <f>H172</f>
        <v>5000000</v>
      </c>
      <c r="I171" s="5">
        <f t="shared" si="69"/>
        <v>5000000</v>
      </c>
      <c r="J171" s="5">
        <f t="shared" si="69"/>
        <v>299500</v>
      </c>
      <c r="K171" s="56">
        <f t="shared" si="57"/>
        <v>5.9900000000000002E-2</v>
      </c>
    </row>
    <row r="172" spans="1:11" s="40" customFormat="1" ht="15.75" x14ac:dyDescent="0.2">
      <c r="A172" s="13" t="s">
        <v>103</v>
      </c>
      <c r="B172" s="14" t="s">
        <v>28</v>
      </c>
      <c r="C172" s="14" t="s">
        <v>2</v>
      </c>
      <c r="D172" s="14" t="s">
        <v>265</v>
      </c>
      <c r="E172" s="14" t="s">
        <v>104</v>
      </c>
      <c r="F172" s="42">
        <v>5000000</v>
      </c>
      <c r="G172" s="5"/>
      <c r="H172" s="5">
        <v>5000000</v>
      </c>
      <c r="I172" s="5">
        <v>5000000</v>
      </c>
      <c r="J172" s="5">
        <v>299500</v>
      </c>
      <c r="K172" s="56">
        <f t="shared" si="57"/>
        <v>5.9900000000000002E-2</v>
      </c>
    </row>
    <row r="173" spans="1:11" s="11" customFormat="1" ht="47.25" x14ac:dyDescent="0.2">
      <c r="A173" s="13" t="s">
        <v>228</v>
      </c>
      <c r="B173" s="14" t="s">
        <v>28</v>
      </c>
      <c r="C173" s="14" t="s">
        <v>2</v>
      </c>
      <c r="D173" s="14" t="s">
        <v>233</v>
      </c>
      <c r="E173" s="14"/>
      <c r="F173" s="5">
        <f t="shared" ref="F173:J174" si="70">F174</f>
        <v>708521</v>
      </c>
      <c r="G173" s="5">
        <f t="shared" si="70"/>
        <v>500000</v>
      </c>
      <c r="H173" s="5">
        <f t="shared" si="70"/>
        <v>177740</v>
      </c>
      <c r="I173" s="5">
        <f t="shared" si="70"/>
        <v>708521</v>
      </c>
      <c r="J173" s="5">
        <f t="shared" si="70"/>
        <v>708519.46</v>
      </c>
      <c r="K173" s="56">
        <f t="shared" si="57"/>
        <v>0.99999782645821356</v>
      </c>
    </row>
    <row r="174" spans="1:11" s="11" customFormat="1" ht="47.25" x14ac:dyDescent="0.2">
      <c r="A174" s="13" t="s">
        <v>101</v>
      </c>
      <c r="B174" s="14" t="s">
        <v>28</v>
      </c>
      <c r="C174" s="14" t="s">
        <v>2</v>
      </c>
      <c r="D174" s="14" t="s">
        <v>233</v>
      </c>
      <c r="E174" s="14" t="s">
        <v>102</v>
      </c>
      <c r="F174" s="5">
        <f t="shared" si="70"/>
        <v>708521</v>
      </c>
      <c r="G174" s="5">
        <f t="shared" si="70"/>
        <v>500000</v>
      </c>
      <c r="H174" s="5">
        <f t="shared" si="70"/>
        <v>177740</v>
      </c>
      <c r="I174" s="5">
        <f t="shared" si="70"/>
        <v>708521</v>
      </c>
      <c r="J174" s="5">
        <f t="shared" si="70"/>
        <v>708519.46</v>
      </c>
      <c r="K174" s="56">
        <f t="shared" si="57"/>
        <v>0.99999782645821356</v>
      </c>
    </row>
    <row r="175" spans="1:11" s="11" customFormat="1" ht="15.75" x14ac:dyDescent="0.2">
      <c r="A175" s="13" t="s">
        <v>103</v>
      </c>
      <c r="B175" s="14" t="s">
        <v>28</v>
      </c>
      <c r="C175" s="14" t="s">
        <v>2</v>
      </c>
      <c r="D175" s="14" t="s">
        <v>233</v>
      </c>
      <c r="E175" s="14" t="s">
        <v>104</v>
      </c>
      <c r="F175" s="5">
        <v>708521</v>
      </c>
      <c r="G175" s="5">
        <v>500000</v>
      </c>
      <c r="H175" s="5">
        <v>177740</v>
      </c>
      <c r="I175" s="5">
        <v>708521</v>
      </c>
      <c r="J175" s="5">
        <v>708519.46</v>
      </c>
      <c r="K175" s="56">
        <f t="shared" si="57"/>
        <v>0.99999782645821356</v>
      </c>
    </row>
    <row r="176" spans="1:11" ht="31.5" x14ac:dyDescent="0.2">
      <c r="A176" s="6" t="s">
        <v>97</v>
      </c>
      <c r="B176" s="3" t="s">
        <v>28</v>
      </c>
      <c r="C176" s="3" t="s">
        <v>2</v>
      </c>
      <c r="D176" s="3" t="s">
        <v>98</v>
      </c>
      <c r="E176" s="7" t="s">
        <v>0</v>
      </c>
      <c r="F176" s="5">
        <f t="shared" ref="F176:J177" si="71">F177</f>
        <v>187369.03</v>
      </c>
      <c r="G176" s="5">
        <f t="shared" si="71"/>
        <v>0</v>
      </c>
      <c r="H176" s="5">
        <f t="shared" si="71"/>
        <v>0</v>
      </c>
      <c r="I176" s="5">
        <f t="shared" si="71"/>
        <v>187369.03</v>
      </c>
      <c r="J176" s="5">
        <f t="shared" si="71"/>
        <v>187123</v>
      </c>
      <c r="K176" s="56">
        <f t="shared" si="57"/>
        <v>0.99868692280682669</v>
      </c>
    </row>
    <row r="177" spans="1:11" ht="47.25" x14ac:dyDescent="0.2">
      <c r="A177" s="6" t="s">
        <v>12</v>
      </c>
      <c r="B177" s="3" t="s">
        <v>28</v>
      </c>
      <c r="C177" s="3" t="s">
        <v>2</v>
      </c>
      <c r="D177" s="3" t="s">
        <v>98</v>
      </c>
      <c r="E177" s="3" t="s">
        <v>13</v>
      </c>
      <c r="F177" s="5">
        <f t="shared" si="71"/>
        <v>187369.03</v>
      </c>
      <c r="G177" s="5">
        <f t="shared" si="71"/>
        <v>0</v>
      </c>
      <c r="H177" s="5">
        <f t="shared" si="71"/>
        <v>0</v>
      </c>
      <c r="I177" s="5">
        <f t="shared" si="71"/>
        <v>187369.03</v>
      </c>
      <c r="J177" s="5">
        <f t="shared" si="71"/>
        <v>187123</v>
      </c>
      <c r="K177" s="56">
        <f t="shared" si="57"/>
        <v>0.99868692280682669</v>
      </c>
    </row>
    <row r="178" spans="1:11" ht="47.25" x14ac:dyDescent="0.2">
      <c r="A178" s="6" t="s">
        <v>14</v>
      </c>
      <c r="B178" s="3" t="s">
        <v>28</v>
      </c>
      <c r="C178" s="3" t="s">
        <v>2</v>
      </c>
      <c r="D178" s="3" t="s">
        <v>98</v>
      </c>
      <c r="E178" s="3" t="s">
        <v>15</v>
      </c>
      <c r="F178" s="5">
        <v>187369.03</v>
      </c>
      <c r="G178" s="5">
        <v>0</v>
      </c>
      <c r="H178" s="5">
        <v>0</v>
      </c>
      <c r="I178" s="5">
        <v>187369.03</v>
      </c>
      <c r="J178" s="5">
        <v>187123</v>
      </c>
      <c r="K178" s="56">
        <f t="shared" si="57"/>
        <v>0.99868692280682669</v>
      </c>
    </row>
    <row r="179" spans="1:11" ht="15.75" x14ac:dyDescent="0.2">
      <c r="A179" s="4" t="s">
        <v>105</v>
      </c>
      <c r="B179" s="3" t="s">
        <v>28</v>
      </c>
      <c r="C179" s="3" t="s">
        <v>9</v>
      </c>
      <c r="D179" s="3" t="s">
        <v>0</v>
      </c>
      <c r="E179" s="3" t="s">
        <v>0</v>
      </c>
      <c r="F179" s="5">
        <f>F180+F183+F189+F197+F200+F186+F194</f>
        <v>14328429.76</v>
      </c>
      <c r="G179" s="5">
        <f>G180+G183+G189+G197+G200+G186+G194</f>
        <v>692000</v>
      </c>
      <c r="H179" s="5">
        <f>H180+H183+H189+H197+H200+H186+H194</f>
        <v>2729098.89</v>
      </c>
      <c r="I179" s="5">
        <f t="shared" ref="I179:J179" si="72">I180+I183+I189+I197+I200+I186+I194</f>
        <v>14328429.76</v>
      </c>
      <c r="J179" s="5">
        <f t="shared" si="72"/>
        <v>14149162.82</v>
      </c>
      <c r="K179" s="56">
        <f t="shared" si="57"/>
        <v>0.98748872395630882</v>
      </c>
    </row>
    <row r="180" spans="1:11" ht="31.5" x14ac:dyDescent="0.2">
      <c r="A180" s="6" t="s">
        <v>106</v>
      </c>
      <c r="B180" s="3" t="s">
        <v>28</v>
      </c>
      <c r="C180" s="3" t="s">
        <v>9</v>
      </c>
      <c r="D180" s="3" t="s">
        <v>107</v>
      </c>
      <c r="E180" s="7" t="s">
        <v>0</v>
      </c>
      <c r="F180" s="5">
        <f t="shared" ref="F180:J181" si="73">F181</f>
        <v>3693268</v>
      </c>
      <c r="G180" s="5">
        <f t="shared" si="73"/>
        <v>100000</v>
      </c>
      <c r="H180" s="5">
        <f t="shared" si="73"/>
        <v>100000</v>
      </c>
      <c r="I180" s="5">
        <f t="shared" si="73"/>
        <v>3693268</v>
      </c>
      <c r="J180" s="5">
        <f t="shared" si="73"/>
        <v>3646937.46</v>
      </c>
      <c r="K180" s="56">
        <f t="shared" si="57"/>
        <v>0.98745540805595478</v>
      </c>
    </row>
    <row r="181" spans="1:11" ht="47.25" x14ac:dyDescent="0.2">
      <c r="A181" s="6" t="s">
        <v>12</v>
      </c>
      <c r="B181" s="3" t="s">
        <v>28</v>
      </c>
      <c r="C181" s="3" t="s">
        <v>9</v>
      </c>
      <c r="D181" s="3" t="s">
        <v>107</v>
      </c>
      <c r="E181" s="3" t="s">
        <v>13</v>
      </c>
      <c r="F181" s="5">
        <f t="shared" si="73"/>
        <v>3693268</v>
      </c>
      <c r="G181" s="5">
        <f t="shared" si="73"/>
        <v>100000</v>
      </c>
      <c r="H181" s="5">
        <f t="shared" si="73"/>
        <v>100000</v>
      </c>
      <c r="I181" s="5">
        <f t="shared" si="73"/>
        <v>3693268</v>
      </c>
      <c r="J181" s="5">
        <f t="shared" si="73"/>
        <v>3646937.46</v>
      </c>
      <c r="K181" s="56">
        <f t="shared" si="57"/>
        <v>0.98745540805595478</v>
      </c>
    </row>
    <row r="182" spans="1:11" ht="47.25" x14ac:dyDescent="0.2">
      <c r="A182" s="6" t="s">
        <v>14</v>
      </c>
      <c r="B182" s="3" t="s">
        <v>28</v>
      </c>
      <c r="C182" s="3" t="s">
        <v>9</v>
      </c>
      <c r="D182" s="3" t="s">
        <v>107</v>
      </c>
      <c r="E182" s="3" t="s">
        <v>15</v>
      </c>
      <c r="F182" s="5">
        <v>3693268</v>
      </c>
      <c r="G182" s="5">
        <v>100000</v>
      </c>
      <c r="H182" s="5">
        <v>100000</v>
      </c>
      <c r="I182" s="5">
        <v>3693268</v>
      </c>
      <c r="J182" s="5">
        <v>3646937.46</v>
      </c>
      <c r="K182" s="56">
        <f t="shared" si="57"/>
        <v>0.98745540805595478</v>
      </c>
    </row>
    <row r="183" spans="1:11" ht="15.75" x14ac:dyDescent="0.2">
      <c r="A183" s="6" t="s">
        <v>108</v>
      </c>
      <c r="B183" s="3" t="s">
        <v>28</v>
      </c>
      <c r="C183" s="3" t="s">
        <v>9</v>
      </c>
      <c r="D183" s="3" t="s">
        <v>109</v>
      </c>
      <c r="E183" s="7" t="s">
        <v>0</v>
      </c>
      <c r="F183" s="5">
        <f t="shared" ref="F183:J184" si="74">F184</f>
        <v>296299</v>
      </c>
      <c r="G183" s="5">
        <f t="shared" si="74"/>
        <v>50000</v>
      </c>
      <c r="H183" s="5">
        <f t="shared" si="74"/>
        <v>60000</v>
      </c>
      <c r="I183" s="5">
        <f t="shared" si="74"/>
        <v>296299</v>
      </c>
      <c r="J183" s="5">
        <f t="shared" si="74"/>
        <v>296299</v>
      </c>
      <c r="K183" s="56">
        <f t="shared" si="57"/>
        <v>1</v>
      </c>
    </row>
    <row r="184" spans="1:11" ht="47.25" x14ac:dyDescent="0.2">
      <c r="A184" s="6" t="s">
        <v>12</v>
      </c>
      <c r="B184" s="3" t="s">
        <v>28</v>
      </c>
      <c r="C184" s="3" t="s">
        <v>9</v>
      </c>
      <c r="D184" s="3" t="s">
        <v>109</v>
      </c>
      <c r="E184" s="3" t="s">
        <v>13</v>
      </c>
      <c r="F184" s="5">
        <f t="shared" si="74"/>
        <v>296299</v>
      </c>
      <c r="G184" s="5">
        <f t="shared" si="74"/>
        <v>50000</v>
      </c>
      <c r="H184" s="5">
        <f t="shared" si="74"/>
        <v>60000</v>
      </c>
      <c r="I184" s="5">
        <f t="shared" si="74"/>
        <v>296299</v>
      </c>
      <c r="J184" s="5">
        <f t="shared" si="74"/>
        <v>296299</v>
      </c>
      <c r="K184" s="56">
        <f t="shared" si="57"/>
        <v>1</v>
      </c>
    </row>
    <row r="185" spans="1:11" ht="47.25" x14ac:dyDescent="0.2">
      <c r="A185" s="6" t="s">
        <v>14</v>
      </c>
      <c r="B185" s="3" t="s">
        <v>28</v>
      </c>
      <c r="C185" s="3" t="s">
        <v>9</v>
      </c>
      <c r="D185" s="3" t="s">
        <v>109</v>
      </c>
      <c r="E185" s="3" t="s">
        <v>15</v>
      </c>
      <c r="F185" s="5">
        <v>296299</v>
      </c>
      <c r="G185" s="5">
        <v>50000</v>
      </c>
      <c r="H185" s="5">
        <v>60000</v>
      </c>
      <c r="I185" s="5">
        <v>296299</v>
      </c>
      <c r="J185" s="5">
        <v>296299</v>
      </c>
      <c r="K185" s="56">
        <f t="shared" si="57"/>
        <v>1</v>
      </c>
    </row>
    <row r="186" spans="1:11" s="11" customFormat="1" ht="31.5" x14ac:dyDescent="0.2">
      <c r="A186" s="13" t="s">
        <v>234</v>
      </c>
      <c r="B186" s="14" t="s">
        <v>28</v>
      </c>
      <c r="C186" s="14" t="s">
        <v>9</v>
      </c>
      <c r="D186" s="14" t="s">
        <v>236</v>
      </c>
      <c r="E186" s="14"/>
      <c r="F186" s="5">
        <f t="shared" ref="F186:J187" si="75">F187</f>
        <v>200000</v>
      </c>
      <c r="G186" s="5">
        <f t="shared" si="75"/>
        <v>150000</v>
      </c>
      <c r="H186" s="5">
        <f t="shared" si="75"/>
        <v>0</v>
      </c>
      <c r="I186" s="5">
        <f t="shared" si="75"/>
        <v>200000</v>
      </c>
      <c r="J186" s="5">
        <f t="shared" si="75"/>
        <v>200000</v>
      </c>
      <c r="K186" s="56">
        <f t="shared" si="57"/>
        <v>1</v>
      </c>
    </row>
    <row r="187" spans="1:11" s="11" customFormat="1" ht="15.75" x14ac:dyDescent="0.2">
      <c r="A187" s="17" t="s">
        <v>22</v>
      </c>
      <c r="B187" s="14" t="s">
        <v>28</v>
      </c>
      <c r="C187" s="14" t="s">
        <v>9</v>
      </c>
      <c r="D187" s="14" t="s">
        <v>236</v>
      </c>
      <c r="E187" s="14" t="s">
        <v>23</v>
      </c>
      <c r="F187" s="5">
        <f t="shared" si="75"/>
        <v>200000</v>
      </c>
      <c r="G187" s="5">
        <f t="shared" si="75"/>
        <v>150000</v>
      </c>
      <c r="H187" s="5">
        <f t="shared" si="75"/>
        <v>0</v>
      </c>
      <c r="I187" s="5">
        <f t="shared" si="75"/>
        <v>200000</v>
      </c>
      <c r="J187" s="5">
        <f t="shared" si="75"/>
        <v>200000</v>
      </c>
      <c r="K187" s="56">
        <f t="shared" si="57"/>
        <v>1</v>
      </c>
    </row>
    <row r="188" spans="1:11" s="11" customFormat="1" ht="78.75" x14ac:dyDescent="0.2">
      <c r="A188" s="17" t="s">
        <v>235</v>
      </c>
      <c r="B188" s="14" t="s">
        <v>28</v>
      </c>
      <c r="C188" s="14" t="s">
        <v>9</v>
      </c>
      <c r="D188" s="14" t="s">
        <v>236</v>
      </c>
      <c r="E188" s="14" t="s">
        <v>96</v>
      </c>
      <c r="F188" s="5">
        <v>200000</v>
      </c>
      <c r="G188" s="5">
        <v>150000</v>
      </c>
      <c r="H188" s="5"/>
      <c r="I188" s="5">
        <v>200000</v>
      </c>
      <c r="J188" s="5">
        <v>200000</v>
      </c>
      <c r="K188" s="56">
        <f t="shared" si="57"/>
        <v>1</v>
      </c>
    </row>
    <row r="189" spans="1:11" ht="15.75" x14ac:dyDescent="0.2">
      <c r="A189" s="6" t="s">
        <v>110</v>
      </c>
      <c r="B189" s="3" t="s">
        <v>28</v>
      </c>
      <c r="C189" s="3" t="s">
        <v>9</v>
      </c>
      <c r="D189" s="3" t="s">
        <v>111</v>
      </c>
      <c r="E189" s="7" t="s">
        <v>0</v>
      </c>
      <c r="F189" s="5">
        <f>F190+F192</f>
        <v>1342200.6600000001</v>
      </c>
      <c r="G189" s="5">
        <f>G190+G192</f>
        <v>200000</v>
      </c>
      <c r="H189" s="5">
        <f>H190+H192</f>
        <v>100000</v>
      </c>
      <c r="I189" s="5">
        <f t="shared" ref="I189:J189" si="76">I190+I192</f>
        <v>1342200.6600000001</v>
      </c>
      <c r="J189" s="5">
        <f t="shared" si="76"/>
        <v>1259410.3500000001</v>
      </c>
      <c r="K189" s="56">
        <f t="shared" si="57"/>
        <v>0.93831748674598325</v>
      </c>
    </row>
    <row r="190" spans="1:11" ht="47.25" x14ac:dyDescent="0.2">
      <c r="A190" s="6" t="s">
        <v>12</v>
      </c>
      <c r="B190" s="3" t="s">
        <v>28</v>
      </c>
      <c r="C190" s="3" t="s">
        <v>9</v>
      </c>
      <c r="D190" s="3" t="s">
        <v>111</v>
      </c>
      <c r="E190" s="3" t="s">
        <v>13</v>
      </c>
      <c r="F190" s="5">
        <f t="shared" ref="F190:J190" si="77">F191</f>
        <v>692200.66</v>
      </c>
      <c r="G190" s="5">
        <f t="shared" si="77"/>
        <v>0</v>
      </c>
      <c r="H190" s="5">
        <f t="shared" si="77"/>
        <v>0</v>
      </c>
      <c r="I190" s="5">
        <f t="shared" si="77"/>
        <v>692200.66</v>
      </c>
      <c r="J190" s="5">
        <f t="shared" si="77"/>
        <v>609410.35</v>
      </c>
      <c r="K190" s="56">
        <f t="shared" si="57"/>
        <v>0.88039550554603629</v>
      </c>
    </row>
    <row r="191" spans="1:11" ht="47.25" x14ac:dyDescent="0.2">
      <c r="A191" s="6" t="s">
        <v>14</v>
      </c>
      <c r="B191" s="3" t="s">
        <v>28</v>
      </c>
      <c r="C191" s="3" t="s">
        <v>9</v>
      </c>
      <c r="D191" s="3" t="s">
        <v>111</v>
      </c>
      <c r="E191" s="3" t="s">
        <v>15</v>
      </c>
      <c r="F191" s="5">
        <v>692200.66</v>
      </c>
      <c r="G191" s="5">
        <v>0</v>
      </c>
      <c r="H191" s="5">
        <v>0</v>
      </c>
      <c r="I191" s="5">
        <v>692200.66</v>
      </c>
      <c r="J191" s="5">
        <v>609410.35</v>
      </c>
      <c r="K191" s="56">
        <f t="shared" si="57"/>
        <v>0.88039550554603629</v>
      </c>
    </row>
    <row r="192" spans="1:11" s="11" customFormat="1" ht="15.75" x14ac:dyDescent="0.2">
      <c r="A192" s="17" t="s">
        <v>22</v>
      </c>
      <c r="B192" s="3" t="s">
        <v>28</v>
      </c>
      <c r="C192" s="3" t="s">
        <v>9</v>
      </c>
      <c r="D192" s="3" t="s">
        <v>111</v>
      </c>
      <c r="E192" s="3">
        <v>800</v>
      </c>
      <c r="F192" s="5">
        <f>F193</f>
        <v>650000</v>
      </c>
      <c r="G192" s="5">
        <f>G193</f>
        <v>200000</v>
      </c>
      <c r="H192" s="5">
        <f>H193</f>
        <v>100000</v>
      </c>
      <c r="I192" s="5">
        <f t="shared" ref="I192:J192" si="78">I193</f>
        <v>650000</v>
      </c>
      <c r="J192" s="5">
        <f t="shared" si="78"/>
        <v>650000</v>
      </c>
      <c r="K192" s="56">
        <f t="shared" si="57"/>
        <v>1</v>
      </c>
    </row>
    <row r="193" spans="1:11" s="11" customFormat="1" ht="78.75" x14ac:dyDescent="0.2">
      <c r="A193" s="17" t="s">
        <v>235</v>
      </c>
      <c r="B193" s="3" t="s">
        <v>28</v>
      </c>
      <c r="C193" s="3" t="s">
        <v>9</v>
      </c>
      <c r="D193" s="3" t="s">
        <v>111</v>
      </c>
      <c r="E193" s="3">
        <v>810</v>
      </c>
      <c r="F193" s="5">
        <v>650000</v>
      </c>
      <c r="G193" s="5">
        <v>200000</v>
      </c>
      <c r="H193" s="5">
        <v>100000</v>
      </c>
      <c r="I193" s="5">
        <v>650000</v>
      </c>
      <c r="J193" s="5">
        <v>650000</v>
      </c>
      <c r="K193" s="56">
        <f t="shared" si="57"/>
        <v>1</v>
      </c>
    </row>
    <row r="194" spans="1:11" s="11" customFormat="1" ht="31.5" x14ac:dyDescent="0.2">
      <c r="A194" s="18" t="s">
        <v>239</v>
      </c>
      <c r="B194" s="15" t="s">
        <v>28</v>
      </c>
      <c r="C194" s="15" t="s">
        <v>9</v>
      </c>
      <c r="D194" s="15" t="s">
        <v>240</v>
      </c>
      <c r="E194" s="14"/>
      <c r="F194" s="5">
        <f t="shared" ref="F194:J195" si="79">F195</f>
        <v>2432507.4</v>
      </c>
      <c r="G194" s="5">
        <f t="shared" si="79"/>
        <v>192000</v>
      </c>
      <c r="H194" s="5">
        <f t="shared" si="79"/>
        <v>2326750</v>
      </c>
      <c r="I194" s="5">
        <f t="shared" si="79"/>
        <v>2432507.4</v>
      </c>
      <c r="J194" s="5">
        <f t="shared" si="79"/>
        <v>2431392.75</v>
      </c>
      <c r="K194" s="56">
        <f t="shared" si="57"/>
        <v>0.99954176912267567</v>
      </c>
    </row>
    <row r="195" spans="1:11" s="11" customFormat="1" ht="47.25" x14ac:dyDescent="0.2">
      <c r="A195" s="27" t="s">
        <v>12</v>
      </c>
      <c r="B195" s="28" t="s">
        <v>28</v>
      </c>
      <c r="C195" s="28" t="s">
        <v>9</v>
      </c>
      <c r="D195" s="28" t="s">
        <v>240</v>
      </c>
      <c r="E195" s="29" t="s">
        <v>13</v>
      </c>
      <c r="F195" s="5">
        <f t="shared" si="79"/>
        <v>2432507.4</v>
      </c>
      <c r="G195" s="5">
        <f t="shared" si="79"/>
        <v>192000</v>
      </c>
      <c r="H195" s="5">
        <f t="shared" si="79"/>
        <v>2326750</v>
      </c>
      <c r="I195" s="5">
        <f t="shared" si="79"/>
        <v>2432507.4</v>
      </c>
      <c r="J195" s="5">
        <f t="shared" si="79"/>
        <v>2431392.75</v>
      </c>
      <c r="K195" s="56">
        <f t="shared" si="57"/>
        <v>0.99954176912267567</v>
      </c>
    </row>
    <row r="196" spans="1:11" s="11" customFormat="1" ht="47.25" x14ac:dyDescent="0.2">
      <c r="A196" s="27" t="s">
        <v>14</v>
      </c>
      <c r="B196" s="28" t="s">
        <v>28</v>
      </c>
      <c r="C196" s="28" t="s">
        <v>9</v>
      </c>
      <c r="D196" s="28" t="s">
        <v>240</v>
      </c>
      <c r="E196" s="29" t="s">
        <v>15</v>
      </c>
      <c r="F196" s="5">
        <v>2432507.4</v>
      </c>
      <c r="G196" s="5">
        <v>192000</v>
      </c>
      <c r="H196" s="5">
        <v>2326750</v>
      </c>
      <c r="I196" s="5">
        <v>2432507.4</v>
      </c>
      <c r="J196" s="5">
        <v>2431392.75</v>
      </c>
      <c r="K196" s="56">
        <f t="shared" si="57"/>
        <v>0.99954176912267567</v>
      </c>
    </row>
    <row r="197" spans="1:11" ht="31.5" x14ac:dyDescent="0.2">
      <c r="A197" s="6" t="s">
        <v>112</v>
      </c>
      <c r="B197" s="3" t="s">
        <v>28</v>
      </c>
      <c r="C197" s="3" t="s">
        <v>9</v>
      </c>
      <c r="D197" s="3" t="s">
        <v>113</v>
      </c>
      <c r="E197" s="7" t="s">
        <v>0</v>
      </c>
      <c r="F197" s="5">
        <f t="shared" ref="F197:J198" si="80">F198</f>
        <v>210000</v>
      </c>
      <c r="G197" s="5">
        <f t="shared" si="80"/>
        <v>0</v>
      </c>
      <c r="H197" s="5">
        <f t="shared" si="80"/>
        <v>0</v>
      </c>
      <c r="I197" s="5">
        <f t="shared" si="80"/>
        <v>210000</v>
      </c>
      <c r="J197" s="5">
        <f t="shared" si="80"/>
        <v>160968.56</v>
      </c>
      <c r="K197" s="56">
        <f t="shared" si="57"/>
        <v>0.76651695238095241</v>
      </c>
    </row>
    <row r="198" spans="1:11" ht="47.25" x14ac:dyDescent="0.2">
      <c r="A198" s="6" t="s">
        <v>12</v>
      </c>
      <c r="B198" s="3" t="s">
        <v>28</v>
      </c>
      <c r="C198" s="3" t="s">
        <v>9</v>
      </c>
      <c r="D198" s="3" t="s">
        <v>113</v>
      </c>
      <c r="E198" s="3" t="s">
        <v>13</v>
      </c>
      <c r="F198" s="5">
        <f t="shared" si="80"/>
        <v>210000</v>
      </c>
      <c r="G198" s="5">
        <f t="shared" si="80"/>
        <v>0</v>
      </c>
      <c r="H198" s="5">
        <f t="shared" si="80"/>
        <v>0</v>
      </c>
      <c r="I198" s="5">
        <f t="shared" si="80"/>
        <v>210000</v>
      </c>
      <c r="J198" s="5">
        <f t="shared" si="80"/>
        <v>160968.56</v>
      </c>
      <c r="K198" s="56">
        <f t="shared" si="57"/>
        <v>0.76651695238095241</v>
      </c>
    </row>
    <row r="199" spans="1:11" ht="47.25" x14ac:dyDescent="0.2">
      <c r="A199" s="6" t="s">
        <v>14</v>
      </c>
      <c r="B199" s="3" t="s">
        <v>28</v>
      </c>
      <c r="C199" s="3" t="s">
        <v>9</v>
      </c>
      <c r="D199" s="3" t="s">
        <v>113</v>
      </c>
      <c r="E199" s="3" t="s">
        <v>15</v>
      </c>
      <c r="F199" s="5">
        <v>210000</v>
      </c>
      <c r="G199" s="5">
        <v>0</v>
      </c>
      <c r="H199" s="5">
        <v>0</v>
      </c>
      <c r="I199" s="5">
        <v>210000</v>
      </c>
      <c r="J199" s="5">
        <v>160968.56</v>
      </c>
      <c r="K199" s="56">
        <f t="shared" si="57"/>
        <v>0.76651695238095241</v>
      </c>
    </row>
    <row r="200" spans="1:11" ht="31.5" x14ac:dyDescent="0.2">
      <c r="A200" s="6" t="s">
        <v>114</v>
      </c>
      <c r="B200" s="3" t="s">
        <v>28</v>
      </c>
      <c r="C200" s="3" t="s">
        <v>9</v>
      </c>
      <c r="D200" s="3" t="s">
        <v>115</v>
      </c>
      <c r="E200" s="7" t="s">
        <v>0</v>
      </c>
      <c r="F200" s="5">
        <f t="shared" ref="F200:J201" si="81">F201</f>
        <v>6154154.7000000002</v>
      </c>
      <c r="G200" s="5">
        <f t="shared" si="81"/>
        <v>0</v>
      </c>
      <c r="H200" s="5">
        <f t="shared" si="81"/>
        <v>142348.89000000001</v>
      </c>
      <c r="I200" s="5">
        <f t="shared" si="81"/>
        <v>6154154.7000000002</v>
      </c>
      <c r="J200" s="5">
        <f t="shared" si="81"/>
        <v>6154154.7000000002</v>
      </c>
      <c r="K200" s="56">
        <f t="shared" si="57"/>
        <v>1</v>
      </c>
    </row>
    <row r="201" spans="1:11" ht="47.25" x14ac:dyDescent="0.2">
      <c r="A201" s="6" t="s">
        <v>12</v>
      </c>
      <c r="B201" s="3" t="s">
        <v>28</v>
      </c>
      <c r="C201" s="3" t="s">
        <v>9</v>
      </c>
      <c r="D201" s="3" t="s">
        <v>115</v>
      </c>
      <c r="E201" s="3" t="s">
        <v>13</v>
      </c>
      <c r="F201" s="5">
        <f t="shared" si="81"/>
        <v>6154154.7000000002</v>
      </c>
      <c r="G201" s="5">
        <f t="shared" si="81"/>
        <v>0</v>
      </c>
      <c r="H201" s="5">
        <f t="shared" si="81"/>
        <v>142348.89000000001</v>
      </c>
      <c r="I201" s="5">
        <f t="shared" si="81"/>
        <v>6154154.7000000002</v>
      </c>
      <c r="J201" s="5">
        <f t="shared" si="81"/>
        <v>6154154.7000000002</v>
      </c>
      <c r="K201" s="56">
        <f t="shared" si="57"/>
        <v>1</v>
      </c>
    </row>
    <row r="202" spans="1:11" ht="47.25" x14ac:dyDescent="0.2">
      <c r="A202" s="6" t="s">
        <v>14</v>
      </c>
      <c r="B202" s="3" t="s">
        <v>28</v>
      </c>
      <c r="C202" s="3" t="s">
        <v>9</v>
      </c>
      <c r="D202" s="3" t="s">
        <v>115</v>
      </c>
      <c r="E202" s="3" t="s">
        <v>15</v>
      </c>
      <c r="F202" s="5">
        <v>6154154.7000000002</v>
      </c>
      <c r="G202" s="5">
        <v>0</v>
      </c>
      <c r="H202" s="5">
        <v>142348.89000000001</v>
      </c>
      <c r="I202" s="5">
        <v>6154154.7000000002</v>
      </c>
      <c r="J202" s="5">
        <v>6154154.7000000002</v>
      </c>
      <c r="K202" s="56">
        <f t="shared" si="57"/>
        <v>1</v>
      </c>
    </row>
    <row r="203" spans="1:11" ht="31.5" x14ac:dyDescent="0.2">
      <c r="A203" s="4" t="s">
        <v>212</v>
      </c>
      <c r="B203" s="3" t="s">
        <v>28</v>
      </c>
      <c r="C203" s="3" t="s">
        <v>28</v>
      </c>
      <c r="D203" s="3" t="s">
        <v>0</v>
      </c>
      <c r="E203" s="3" t="s">
        <v>0</v>
      </c>
      <c r="F203" s="5">
        <f>F207+F204</f>
        <v>200000</v>
      </c>
      <c r="G203" s="5">
        <f>G207+G204</f>
        <v>200000</v>
      </c>
      <c r="H203" s="5">
        <f>H207+H204</f>
        <v>0</v>
      </c>
      <c r="I203" s="5">
        <f t="shared" ref="I203:J203" si="82">I207+I204</f>
        <v>200000</v>
      </c>
      <c r="J203" s="5">
        <f t="shared" si="82"/>
        <v>199625</v>
      </c>
      <c r="K203" s="56">
        <f t="shared" ref="K203:K266" si="83">J203/I203</f>
        <v>0.99812500000000004</v>
      </c>
    </row>
    <row r="204" spans="1:11" s="11" customFormat="1" ht="47.25" x14ac:dyDescent="0.2">
      <c r="A204" s="18" t="s">
        <v>237</v>
      </c>
      <c r="B204" s="19" t="s">
        <v>28</v>
      </c>
      <c r="C204" s="19" t="s">
        <v>28</v>
      </c>
      <c r="D204" s="20" t="s">
        <v>238</v>
      </c>
      <c r="E204" s="21"/>
      <c r="F204" s="25">
        <f t="shared" ref="F204:J205" si="84">F205</f>
        <v>200000</v>
      </c>
      <c r="G204" s="5">
        <f t="shared" si="84"/>
        <v>200000</v>
      </c>
      <c r="H204" s="5">
        <f t="shared" si="84"/>
        <v>0</v>
      </c>
      <c r="I204" s="5">
        <f t="shared" si="84"/>
        <v>200000</v>
      </c>
      <c r="J204" s="5">
        <f t="shared" si="84"/>
        <v>199625</v>
      </c>
      <c r="K204" s="56">
        <f t="shared" si="83"/>
        <v>0.99812500000000004</v>
      </c>
    </row>
    <row r="205" spans="1:11" s="11" customFormat="1" ht="47.25" x14ac:dyDescent="0.2">
      <c r="A205" s="17" t="s">
        <v>12</v>
      </c>
      <c r="B205" s="22" t="s">
        <v>28</v>
      </c>
      <c r="C205" s="22" t="s">
        <v>28</v>
      </c>
      <c r="D205" s="23" t="s">
        <v>238</v>
      </c>
      <c r="E205" s="24" t="s">
        <v>13</v>
      </c>
      <c r="F205" s="26">
        <f t="shared" si="84"/>
        <v>200000</v>
      </c>
      <c r="G205" s="5">
        <f t="shared" si="84"/>
        <v>200000</v>
      </c>
      <c r="H205" s="5">
        <f t="shared" si="84"/>
        <v>0</v>
      </c>
      <c r="I205" s="5">
        <f t="shared" si="84"/>
        <v>200000</v>
      </c>
      <c r="J205" s="5">
        <f t="shared" si="84"/>
        <v>199625</v>
      </c>
      <c r="K205" s="56">
        <f t="shared" si="83"/>
        <v>0.99812500000000004</v>
      </c>
    </row>
    <row r="206" spans="1:11" s="11" customFormat="1" ht="47.25" x14ac:dyDescent="0.2">
      <c r="A206" s="17" t="s">
        <v>14</v>
      </c>
      <c r="B206" s="22" t="s">
        <v>28</v>
      </c>
      <c r="C206" s="22" t="s">
        <v>28</v>
      </c>
      <c r="D206" s="23" t="s">
        <v>238</v>
      </c>
      <c r="E206" s="24" t="s">
        <v>15</v>
      </c>
      <c r="F206" s="26">
        <v>200000</v>
      </c>
      <c r="G206" s="5">
        <v>200000</v>
      </c>
      <c r="H206" s="5"/>
      <c r="I206" s="5">
        <v>200000</v>
      </c>
      <c r="J206" s="5">
        <v>199625</v>
      </c>
      <c r="K206" s="56">
        <f t="shared" si="83"/>
        <v>0.99812500000000004</v>
      </c>
    </row>
    <row r="207" spans="1:11" ht="47.25" hidden="1" x14ac:dyDescent="0.2">
      <c r="A207" s="6" t="s">
        <v>99</v>
      </c>
      <c r="B207" s="3" t="s">
        <v>28</v>
      </c>
      <c r="C207" s="3" t="s">
        <v>28</v>
      </c>
      <c r="D207" s="3" t="s">
        <v>100</v>
      </c>
      <c r="E207" s="7" t="s">
        <v>0</v>
      </c>
      <c r="F207" s="5">
        <f t="shared" ref="F207:J208" si="85">F208</f>
        <v>0</v>
      </c>
      <c r="G207" s="5">
        <f t="shared" si="85"/>
        <v>0</v>
      </c>
      <c r="H207" s="5">
        <f t="shared" si="85"/>
        <v>0</v>
      </c>
      <c r="I207" s="5">
        <f t="shared" si="85"/>
        <v>0</v>
      </c>
      <c r="J207" s="5">
        <f t="shared" si="85"/>
        <v>0</v>
      </c>
      <c r="K207" s="56" t="e">
        <f t="shared" si="83"/>
        <v>#DIV/0!</v>
      </c>
    </row>
    <row r="208" spans="1:11" ht="47.25" hidden="1" x14ac:dyDescent="0.2">
      <c r="A208" s="6" t="s">
        <v>101</v>
      </c>
      <c r="B208" s="3" t="s">
        <v>28</v>
      </c>
      <c r="C208" s="3" t="s">
        <v>28</v>
      </c>
      <c r="D208" s="3" t="s">
        <v>100</v>
      </c>
      <c r="E208" s="3" t="s">
        <v>102</v>
      </c>
      <c r="F208" s="5">
        <f t="shared" si="85"/>
        <v>0</v>
      </c>
      <c r="G208" s="5">
        <f t="shared" si="85"/>
        <v>0</v>
      </c>
      <c r="H208" s="5">
        <f t="shared" si="85"/>
        <v>0</v>
      </c>
      <c r="I208" s="5">
        <f t="shared" si="85"/>
        <v>0</v>
      </c>
      <c r="J208" s="5">
        <f t="shared" si="85"/>
        <v>0</v>
      </c>
      <c r="K208" s="56" t="e">
        <f t="shared" si="83"/>
        <v>#DIV/0!</v>
      </c>
    </row>
    <row r="209" spans="1:11" ht="15.75" hidden="1" x14ac:dyDescent="0.2">
      <c r="A209" s="6" t="s">
        <v>103</v>
      </c>
      <c r="B209" s="3" t="s">
        <v>28</v>
      </c>
      <c r="C209" s="3" t="s">
        <v>28</v>
      </c>
      <c r="D209" s="3" t="s">
        <v>100</v>
      </c>
      <c r="E209" s="3" t="s">
        <v>104</v>
      </c>
      <c r="F209" s="5">
        <v>0</v>
      </c>
      <c r="G209" s="5">
        <v>0</v>
      </c>
      <c r="H209" s="5">
        <v>0</v>
      </c>
      <c r="I209" s="5">
        <v>0</v>
      </c>
      <c r="J209" s="5">
        <v>0</v>
      </c>
      <c r="K209" s="56" t="e">
        <f t="shared" si="83"/>
        <v>#DIV/0!</v>
      </c>
    </row>
    <row r="210" spans="1:11" s="11" customFormat="1" ht="15.75" x14ac:dyDescent="0.2">
      <c r="A210" s="30" t="s">
        <v>241</v>
      </c>
      <c r="B210" s="31" t="s">
        <v>31</v>
      </c>
      <c r="C210" s="31"/>
      <c r="D210" s="31"/>
      <c r="E210" s="31"/>
      <c r="F210" s="5">
        <f t="shared" ref="F210:J213" si="86">F211</f>
        <v>1485666.66</v>
      </c>
      <c r="G210" s="5">
        <f t="shared" si="86"/>
        <v>1485666.66</v>
      </c>
      <c r="H210" s="5">
        <f t="shared" si="86"/>
        <v>0</v>
      </c>
      <c r="I210" s="5">
        <f t="shared" si="86"/>
        <v>1485666.66</v>
      </c>
      <c r="J210" s="5">
        <f t="shared" si="86"/>
        <v>0</v>
      </c>
      <c r="K210" s="56">
        <f t="shared" si="83"/>
        <v>0</v>
      </c>
    </row>
    <row r="211" spans="1:11" s="11" customFormat="1" ht="31.5" x14ac:dyDescent="0.2">
      <c r="A211" s="30" t="s">
        <v>242</v>
      </c>
      <c r="B211" s="31" t="s">
        <v>31</v>
      </c>
      <c r="C211" s="31" t="s">
        <v>28</v>
      </c>
      <c r="D211" s="31"/>
      <c r="E211" s="31"/>
      <c r="F211" s="5">
        <f t="shared" si="86"/>
        <v>1485666.66</v>
      </c>
      <c r="G211" s="5">
        <f t="shared" si="86"/>
        <v>1485666.66</v>
      </c>
      <c r="H211" s="5">
        <f t="shared" si="86"/>
        <v>0</v>
      </c>
      <c r="I211" s="5">
        <f t="shared" si="86"/>
        <v>1485666.66</v>
      </c>
      <c r="J211" s="5">
        <f t="shared" si="86"/>
        <v>0</v>
      </c>
      <c r="K211" s="56">
        <f t="shared" si="83"/>
        <v>0</v>
      </c>
    </row>
    <row r="212" spans="1:11" s="11" customFormat="1" ht="31.5" x14ac:dyDescent="0.2">
      <c r="A212" s="13" t="s">
        <v>243</v>
      </c>
      <c r="B212" s="14" t="s">
        <v>31</v>
      </c>
      <c r="C212" s="14" t="s">
        <v>28</v>
      </c>
      <c r="D212" s="14" t="s">
        <v>244</v>
      </c>
      <c r="E212" s="14"/>
      <c r="F212" s="5">
        <f t="shared" si="86"/>
        <v>1485666.66</v>
      </c>
      <c r="G212" s="5">
        <f t="shared" si="86"/>
        <v>1485666.66</v>
      </c>
      <c r="H212" s="5">
        <f t="shared" si="86"/>
        <v>0</v>
      </c>
      <c r="I212" s="5">
        <f t="shared" si="86"/>
        <v>1485666.66</v>
      </c>
      <c r="J212" s="5">
        <f t="shared" si="86"/>
        <v>0</v>
      </c>
      <c r="K212" s="56">
        <f t="shared" si="83"/>
        <v>0</v>
      </c>
    </row>
    <row r="213" spans="1:11" s="11" customFormat="1" ht="47.25" x14ac:dyDescent="0.2">
      <c r="A213" s="13" t="s">
        <v>101</v>
      </c>
      <c r="B213" s="14" t="s">
        <v>31</v>
      </c>
      <c r="C213" s="14" t="s">
        <v>28</v>
      </c>
      <c r="D213" s="14" t="s">
        <v>244</v>
      </c>
      <c r="E213" s="14" t="s">
        <v>102</v>
      </c>
      <c r="F213" s="5">
        <f t="shared" si="86"/>
        <v>1485666.66</v>
      </c>
      <c r="G213" s="5">
        <f t="shared" si="86"/>
        <v>1485666.66</v>
      </c>
      <c r="H213" s="5">
        <f t="shared" si="86"/>
        <v>0</v>
      </c>
      <c r="I213" s="5">
        <f t="shared" si="86"/>
        <v>1485666.66</v>
      </c>
      <c r="J213" s="5"/>
      <c r="K213" s="56">
        <f t="shared" si="83"/>
        <v>0</v>
      </c>
    </row>
    <row r="214" spans="1:11" s="11" customFormat="1" ht="15.75" x14ac:dyDescent="0.2">
      <c r="A214" s="13" t="s">
        <v>103</v>
      </c>
      <c r="B214" s="14" t="s">
        <v>31</v>
      </c>
      <c r="C214" s="14" t="s">
        <v>28</v>
      </c>
      <c r="D214" s="14" t="s">
        <v>244</v>
      </c>
      <c r="E214" s="14" t="s">
        <v>104</v>
      </c>
      <c r="F214" s="5">
        <v>1485666.66</v>
      </c>
      <c r="G214" s="5">
        <v>1485666.66</v>
      </c>
      <c r="H214" s="5"/>
      <c r="I214" s="5">
        <v>1485666.66</v>
      </c>
      <c r="J214" s="5"/>
      <c r="K214" s="56">
        <f t="shared" si="83"/>
        <v>0</v>
      </c>
    </row>
    <row r="215" spans="1:11" ht="15.75" x14ac:dyDescent="0.2">
      <c r="A215" s="4" t="s">
        <v>116</v>
      </c>
      <c r="B215" s="3" t="s">
        <v>117</v>
      </c>
      <c r="C215" s="3" t="s">
        <v>0</v>
      </c>
      <c r="D215" s="3" t="s">
        <v>0</v>
      </c>
      <c r="E215" s="3" t="s">
        <v>0</v>
      </c>
      <c r="F215" s="5">
        <f>F216+F232+F266+F276+F295</f>
        <v>196568915.45000002</v>
      </c>
      <c r="G215" s="5">
        <f>G216+G232+G266+G276+G295</f>
        <v>1781261.7</v>
      </c>
      <c r="H215" s="5">
        <f>H216+H232+H266+H276+H295</f>
        <v>3205393.1799999997</v>
      </c>
      <c r="I215" s="5">
        <f t="shared" ref="I215:J215" si="87">I216+I232+I266+I276+I295</f>
        <v>196600288.13000003</v>
      </c>
      <c r="J215" s="5">
        <f t="shared" si="87"/>
        <v>194219803.84999999</v>
      </c>
      <c r="K215" s="56">
        <f t="shared" si="83"/>
        <v>0.98789175589393863</v>
      </c>
    </row>
    <row r="216" spans="1:11" ht="15.75" x14ac:dyDescent="0.2">
      <c r="A216" s="4" t="s">
        <v>118</v>
      </c>
      <c r="B216" s="3" t="s">
        <v>117</v>
      </c>
      <c r="C216" s="3" t="s">
        <v>1</v>
      </c>
      <c r="D216" s="3" t="s">
        <v>0</v>
      </c>
      <c r="E216" s="3" t="s">
        <v>0</v>
      </c>
      <c r="F216" s="5">
        <f>F220+F223+F226+F229+F217</f>
        <v>68935533.260000005</v>
      </c>
      <c r="G216" s="5">
        <f>G220+G223+G226+G229</f>
        <v>213492</v>
      </c>
      <c r="H216" s="5">
        <f>H220+H223+H226+H229+H217</f>
        <v>-674535.1100000001</v>
      </c>
      <c r="I216" s="5">
        <f t="shared" ref="I216:J216" si="88">I220+I223+I226+I229+I217</f>
        <v>68935533.260000005</v>
      </c>
      <c r="J216" s="5">
        <f t="shared" si="88"/>
        <v>68392257.449999988</v>
      </c>
      <c r="K216" s="56">
        <f t="shared" si="83"/>
        <v>0.99211907438285885</v>
      </c>
    </row>
    <row r="217" spans="1:11" s="40" customFormat="1" ht="31.5" x14ac:dyDescent="0.2">
      <c r="A217" s="13" t="s">
        <v>267</v>
      </c>
      <c r="B217" s="15" t="s">
        <v>117</v>
      </c>
      <c r="C217" s="15" t="s">
        <v>1</v>
      </c>
      <c r="D217" s="15" t="s">
        <v>268</v>
      </c>
      <c r="E217" s="41" t="s">
        <v>0</v>
      </c>
      <c r="F217" s="5">
        <f>F218</f>
        <v>48639.46</v>
      </c>
      <c r="G217" s="5"/>
      <c r="H217" s="5">
        <f>H218</f>
        <v>48639.46</v>
      </c>
      <c r="I217" s="5">
        <f t="shared" ref="I217:J218" si="89">I218</f>
        <v>48639.46</v>
      </c>
      <c r="J217" s="5">
        <f t="shared" si="89"/>
        <v>48639.46</v>
      </c>
      <c r="K217" s="56">
        <f t="shared" si="83"/>
        <v>1</v>
      </c>
    </row>
    <row r="218" spans="1:11" s="40" customFormat="1" ht="63" x14ac:dyDescent="0.2">
      <c r="A218" s="13" t="s">
        <v>47</v>
      </c>
      <c r="B218" s="15" t="s">
        <v>117</v>
      </c>
      <c r="C218" s="15" t="s">
        <v>1</v>
      </c>
      <c r="D218" s="15" t="s">
        <v>268</v>
      </c>
      <c r="E218" s="15" t="s">
        <v>48</v>
      </c>
      <c r="F218" s="5">
        <f>F219</f>
        <v>48639.46</v>
      </c>
      <c r="G218" s="5"/>
      <c r="H218" s="5">
        <f>H219</f>
        <v>48639.46</v>
      </c>
      <c r="I218" s="5">
        <f t="shared" si="89"/>
        <v>48639.46</v>
      </c>
      <c r="J218" s="5">
        <f t="shared" si="89"/>
        <v>48639.46</v>
      </c>
      <c r="K218" s="56">
        <f t="shared" si="83"/>
        <v>1</v>
      </c>
    </row>
    <row r="219" spans="1:11" s="40" customFormat="1" ht="15.75" x14ac:dyDescent="0.2">
      <c r="A219" s="13" t="s">
        <v>49</v>
      </c>
      <c r="B219" s="15" t="s">
        <v>117</v>
      </c>
      <c r="C219" s="15" t="s">
        <v>1</v>
      </c>
      <c r="D219" s="15" t="s">
        <v>268</v>
      </c>
      <c r="E219" s="15" t="s">
        <v>50</v>
      </c>
      <c r="F219" s="5">
        <v>48639.46</v>
      </c>
      <c r="G219" s="5"/>
      <c r="H219" s="5">
        <v>48639.46</v>
      </c>
      <c r="I219" s="5">
        <v>48639.46</v>
      </c>
      <c r="J219" s="5">
        <v>48639.46</v>
      </c>
      <c r="K219" s="56">
        <f t="shared" si="83"/>
        <v>1</v>
      </c>
    </row>
    <row r="220" spans="1:11" ht="372.75" customHeight="1" x14ac:dyDescent="0.2">
      <c r="A220" s="6" t="s">
        <v>221</v>
      </c>
      <c r="B220" s="3" t="s">
        <v>117</v>
      </c>
      <c r="C220" s="3" t="s">
        <v>1</v>
      </c>
      <c r="D220" s="3" t="s">
        <v>222</v>
      </c>
      <c r="E220" s="7" t="s">
        <v>0</v>
      </c>
      <c r="F220" s="5">
        <f t="shared" ref="F220:J221" si="90">F221</f>
        <v>53308282</v>
      </c>
      <c r="G220" s="5">
        <f t="shared" si="90"/>
        <v>0</v>
      </c>
      <c r="H220" s="5">
        <f t="shared" si="90"/>
        <v>0</v>
      </c>
      <c r="I220" s="5">
        <f t="shared" si="90"/>
        <v>53308282</v>
      </c>
      <c r="J220" s="5">
        <f t="shared" si="90"/>
        <v>53308282</v>
      </c>
      <c r="K220" s="56">
        <f t="shared" si="83"/>
        <v>1</v>
      </c>
    </row>
    <row r="221" spans="1:11" ht="63" x14ac:dyDescent="0.2">
      <c r="A221" s="6" t="s">
        <v>47</v>
      </c>
      <c r="B221" s="3" t="s">
        <v>117</v>
      </c>
      <c r="C221" s="3" t="s">
        <v>1</v>
      </c>
      <c r="D221" s="3" t="s">
        <v>222</v>
      </c>
      <c r="E221" s="3" t="s">
        <v>48</v>
      </c>
      <c r="F221" s="5">
        <f t="shared" si="90"/>
        <v>53308282</v>
      </c>
      <c r="G221" s="5">
        <f t="shared" si="90"/>
        <v>0</v>
      </c>
      <c r="H221" s="5">
        <f t="shared" si="90"/>
        <v>0</v>
      </c>
      <c r="I221" s="5">
        <f t="shared" si="90"/>
        <v>53308282</v>
      </c>
      <c r="J221" s="5">
        <f t="shared" si="90"/>
        <v>53308282</v>
      </c>
      <c r="K221" s="56">
        <f t="shared" si="83"/>
        <v>1</v>
      </c>
    </row>
    <row r="222" spans="1:11" ht="15.75" x14ac:dyDescent="0.2">
      <c r="A222" s="6" t="s">
        <v>49</v>
      </c>
      <c r="B222" s="3" t="s">
        <v>117</v>
      </c>
      <c r="C222" s="3" t="s">
        <v>1</v>
      </c>
      <c r="D222" s="3" t="s">
        <v>222</v>
      </c>
      <c r="E222" s="3" t="s">
        <v>50</v>
      </c>
      <c r="F222" s="5">
        <v>53308282</v>
      </c>
      <c r="G222" s="5">
        <v>0</v>
      </c>
      <c r="H222" s="5">
        <v>0</v>
      </c>
      <c r="I222" s="5">
        <v>53308282</v>
      </c>
      <c r="J222" s="5">
        <v>53308282</v>
      </c>
      <c r="K222" s="56">
        <f t="shared" si="83"/>
        <v>1</v>
      </c>
    </row>
    <row r="223" spans="1:11" ht="31.5" x14ac:dyDescent="0.2">
      <c r="A223" s="6" t="s">
        <v>119</v>
      </c>
      <c r="B223" s="3" t="s">
        <v>117</v>
      </c>
      <c r="C223" s="3" t="s">
        <v>1</v>
      </c>
      <c r="D223" s="3" t="s">
        <v>120</v>
      </c>
      <c r="E223" s="7" t="s">
        <v>0</v>
      </c>
      <c r="F223" s="5">
        <f t="shared" ref="F223:J224" si="91">F224</f>
        <v>11474950.43</v>
      </c>
      <c r="G223" s="5">
        <f t="shared" si="91"/>
        <v>0</v>
      </c>
      <c r="H223" s="5">
        <f t="shared" si="91"/>
        <v>388709.43</v>
      </c>
      <c r="I223" s="5">
        <f t="shared" si="91"/>
        <v>11474950.43</v>
      </c>
      <c r="J223" s="5">
        <f t="shared" si="91"/>
        <v>10931674.619999999</v>
      </c>
      <c r="K223" s="56">
        <f t="shared" si="83"/>
        <v>0.95265549831224838</v>
      </c>
    </row>
    <row r="224" spans="1:11" ht="63" x14ac:dyDescent="0.2">
      <c r="A224" s="6" t="s">
        <v>47</v>
      </c>
      <c r="B224" s="3" t="s">
        <v>117</v>
      </c>
      <c r="C224" s="3" t="s">
        <v>1</v>
      </c>
      <c r="D224" s="3" t="s">
        <v>120</v>
      </c>
      <c r="E224" s="3" t="s">
        <v>48</v>
      </c>
      <c r="F224" s="5">
        <f t="shared" si="91"/>
        <v>11474950.43</v>
      </c>
      <c r="G224" s="5">
        <f t="shared" si="91"/>
        <v>0</v>
      </c>
      <c r="H224" s="5">
        <f t="shared" si="91"/>
        <v>388709.43</v>
      </c>
      <c r="I224" s="5">
        <f t="shared" si="91"/>
        <v>11474950.43</v>
      </c>
      <c r="J224" s="5">
        <f t="shared" si="91"/>
        <v>10931674.619999999</v>
      </c>
      <c r="K224" s="56">
        <f t="shared" si="83"/>
        <v>0.95265549831224838</v>
      </c>
    </row>
    <row r="225" spans="1:11" ht="15.75" x14ac:dyDescent="0.2">
      <c r="A225" s="6" t="s">
        <v>49</v>
      </c>
      <c r="B225" s="3" t="s">
        <v>117</v>
      </c>
      <c r="C225" s="3" t="s">
        <v>1</v>
      </c>
      <c r="D225" s="3" t="s">
        <v>120</v>
      </c>
      <c r="E225" s="3" t="s">
        <v>50</v>
      </c>
      <c r="F225" s="5">
        <v>11474950.43</v>
      </c>
      <c r="G225" s="5">
        <v>0</v>
      </c>
      <c r="H225" s="5">
        <f>-48639.46+437348.89</f>
        <v>388709.43</v>
      </c>
      <c r="I225" s="5">
        <v>11474950.43</v>
      </c>
      <c r="J225" s="5">
        <v>10931674.619999999</v>
      </c>
      <c r="K225" s="56">
        <f t="shared" si="83"/>
        <v>0.95265549831224838</v>
      </c>
    </row>
    <row r="226" spans="1:11" ht="31.5" x14ac:dyDescent="0.2">
      <c r="A226" s="6" t="s">
        <v>121</v>
      </c>
      <c r="B226" s="3" t="s">
        <v>117</v>
      </c>
      <c r="C226" s="3" t="s">
        <v>1</v>
      </c>
      <c r="D226" s="3" t="s">
        <v>122</v>
      </c>
      <c r="E226" s="7" t="s">
        <v>0</v>
      </c>
      <c r="F226" s="5">
        <f t="shared" ref="F226:J227" si="92">F227</f>
        <v>2576419</v>
      </c>
      <c r="G226" s="5">
        <f t="shared" si="92"/>
        <v>0</v>
      </c>
      <c r="H226" s="5">
        <f t="shared" si="92"/>
        <v>-1111884</v>
      </c>
      <c r="I226" s="5">
        <f t="shared" si="92"/>
        <v>2576419</v>
      </c>
      <c r="J226" s="5">
        <f t="shared" si="92"/>
        <v>2576419</v>
      </c>
      <c r="K226" s="56">
        <f t="shared" si="83"/>
        <v>1</v>
      </c>
    </row>
    <row r="227" spans="1:11" ht="63" x14ac:dyDescent="0.2">
      <c r="A227" s="6" t="s">
        <v>47</v>
      </c>
      <c r="B227" s="3" t="s">
        <v>117</v>
      </c>
      <c r="C227" s="3" t="s">
        <v>1</v>
      </c>
      <c r="D227" s="3" t="s">
        <v>122</v>
      </c>
      <c r="E227" s="3" t="s">
        <v>48</v>
      </c>
      <c r="F227" s="5">
        <f t="shared" si="92"/>
        <v>2576419</v>
      </c>
      <c r="G227" s="5">
        <f t="shared" si="92"/>
        <v>0</v>
      </c>
      <c r="H227" s="5">
        <f t="shared" si="92"/>
        <v>-1111884</v>
      </c>
      <c r="I227" s="5">
        <f t="shared" si="92"/>
        <v>2576419</v>
      </c>
      <c r="J227" s="5">
        <f t="shared" si="92"/>
        <v>2576419</v>
      </c>
      <c r="K227" s="56">
        <f t="shared" si="83"/>
        <v>1</v>
      </c>
    </row>
    <row r="228" spans="1:11" ht="15.75" x14ac:dyDescent="0.2">
      <c r="A228" s="6" t="s">
        <v>49</v>
      </c>
      <c r="B228" s="3" t="s">
        <v>117</v>
      </c>
      <c r="C228" s="3" t="s">
        <v>1</v>
      </c>
      <c r="D228" s="3" t="s">
        <v>122</v>
      </c>
      <c r="E228" s="3" t="s">
        <v>50</v>
      </c>
      <c r="F228" s="5">
        <v>2576419</v>
      </c>
      <c r="G228" s="5">
        <v>0</v>
      </c>
      <c r="H228" s="5">
        <v>-1111884</v>
      </c>
      <c r="I228" s="5">
        <v>2576419</v>
      </c>
      <c r="J228" s="5">
        <v>2576419</v>
      </c>
      <c r="K228" s="56">
        <f t="shared" si="83"/>
        <v>1</v>
      </c>
    </row>
    <row r="229" spans="1:11" ht="47.25" x14ac:dyDescent="0.2">
      <c r="A229" s="6" t="s">
        <v>213</v>
      </c>
      <c r="B229" s="3" t="s">
        <v>117</v>
      </c>
      <c r="C229" s="3" t="s">
        <v>1</v>
      </c>
      <c r="D229" s="3" t="s">
        <v>214</v>
      </c>
      <c r="E229" s="7" t="s">
        <v>0</v>
      </c>
      <c r="F229" s="5">
        <f t="shared" ref="F229:J230" si="93">F230</f>
        <v>1527242.37</v>
      </c>
      <c r="G229" s="5">
        <f t="shared" si="93"/>
        <v>213492</v>
      </c>
      <c r="H229" s="5">
        <f t="shared" si="93"/>
        <v>0</v>
      </c>
      <c r="I229" s="5">
        <f t="shared" si="93"/>
        <v>1527242.37</v>
      </c>
      <c r="J229" s="5">
        <f t="shared" si="93"/>
        <v>1527242.37</v>
      </c>
      <c r="K229" s="56">
        <f t="shared" si="83"/>
        <v>1</v>
      </c>
    </row>
    <row r="230" spans="1:11" ht="63" x14ac:dyDescent="0.2">
      <c r="A230" s="6" t="s">
        <v>47</v>
      </c>
      <c r="B230" s="3" t="s">
        <v>117</v>
      </c>
      <c r="C230" s="3" t="s">
        <v>1</v>
      </c>
      <c r="D230" s="3" t="s">
        <v>214</v>
      </c>
      <c r="E230" s="3" t="s">
        <v>48</v>
      </c>
      <c r="F230" s="5">
        <f t="shared" si="93"/>
        <v>1527242.37</v>
      </c>
      <c r="G230" s="5">
        <f t="shared" si="93"/>
        <v>213492</v>
      </c>
      <c r="H230" s="5">
        <f t="shared" si="93"/>
        <v>0</v>
      </c>
      <c r="I230" s="5">
        <f t="shared" si="93"/>
        <v>1527242.37</v>
      </c>
      <c r="J230" s="5">
        <f t="shared" si="93"/>
        <v>1527242.37</v>
      </c>
      <c r="K230" s="56">
        <f t="shared" si="83"/>
        <v>1</v>
      </c>
    </row>
    <row r="231" spans="1:11" ht="15.75" x14ac:dyDescent="0.2">
      <c r="A231" s="6" t="s">
        <v>49</v>
      </c>
      <c r="B231" s="3" t="s">
        <v>117</v>
      </c>
      <c r="C231" s="3" t="s">
        <v>1</v>
      </c>
      <c r="D231" s="3" t="s">
        <v>214</v>
      </c>
      <c r="E231" s="3" t="s">
        <v>50</v>
      </c>
      <c r="F231" s="5">
        <v>1527242.37</v>
      </c>
      <c r="G231" s="5">
        <v>213492</v>
      </c>
      <c r="H231" s="5"/>
      <c r="I231" s="5">
        <v>1527242.37</v>
      </c>
      <c r="J231" s="5">
        <v>1527242.37</v>
      </c>
      <c r="K231" s="56">
        <f t="shared" si="83"/>
        <v>1</v>
      </c>
    </row>
    <row r="232" spans="1:11" ht="15.75" x14ac:dyDescent="0.2">
      <c r="A232" s="4" t="s">
        <v>123</v>
      </c>
      <c r="B232" s="3" t="s">
        <v>117</v>
      </c>
      <c r="C232" s="3" t="s">
        <v>2</v>
      </c>
      <c r="D232" s="3" t="s">
        <v>0</v>
      </c>
      <c r="E232" s="3" t="s">
        <v>0</v>
      </c>
      <c r="F232" s="5">
        <f>F233+F239+F242+F251+F254+F263+F248+F257+F260+F236+F245</f>
        <v>82215554.469999999</v>
      </c>
      <c r="G232" s="5">
        <f>G233+G239+G242+G251+G254+G263+G248+G257+G260</f>
        <v>1209934.52</v>
      </c>
      <c r="H232" s="5">
        <f>H233+H239+H242+H251+H254+H263+H248+H257+H260+H236+H245</f>
        <v>4241983.62</v>
      </c>
      <c r="I232" s="5">
        <f t="shared" ref="I232:J232" si="94">I233+I239+I242+I251+I254+I263+I248+I257+I260+I236+I245</f>
        <v>82215554.469999999</v>
      </c>
      <c r="J232" s="5">
        <f t="shared" si="94"/>
        <v>81466151.710000008</v>
      </c>
      <c r="K232" s="56">
        <f t="shared" si="83"/>
        <v>0.99088490292583942</v>
      </c>
    </row>
    <row r="233" spans="1:11" ht="157.5" x14ac:dyDescent="0.2">
      <c r="A233" s="6" t="s">
        <v>219</v>
      </c>
      <c r="B233" s="3" t="s">
        <v>117</v>
      </c>
      <c r="C233" s="3" t="s">
        <v>2</v>
      </c>
      <c r="D233" s="3" t="s">
        <v>220</v>
      </c>
      <c r="E233" s="7" t="s">
        <v>0</v>
      </c>
      <c r="F233" s="5">
        <f t="shared" ref="F233:J234" si="95">F234</f>
        <v>57968339</v>
      </c>
      <c r="G233" s="5">
        <f t="shared" si="95"/>
        <v>0</v>
      </c>
      <c r="H233" s="5">
        <f t="shared" si="95"/>
        <v>0</v>
      </c>
      <c r="I233" s="5">
        <f t="shared" si="95"/>
        <v>57968339</v>
      </c>
      <c r="J233" s="5">
        <f t="shared" si="95"/>
        <v>57968339</v>
      </c>
      <c r="K233" s="56">
        <f t="shared" si="83"/>
        <v>1</v>
      </c>
    </row>
    <row r="234" spans="1:11" ht="63" x14ac:dyDescent="0.2">
      <c r="A234" s="6" t="s">
        <v>47</v>
      </c>
      <c r="B234" s="3" t="s">
        <v>117</v>
      </c>
      <c r="C234" s="3" t="s">
        <v>2</v>
      </c>
      <c r="D234" s="3" t="s">
        <v>220</v>
      </c>
      <c r="E234" s="3" t="s">
        <v>48</v>
      </c>
      <c r="F234" s="5">
        <f t="shared" si="95"/>
        <v>57968339</v>
      </c>
      <c r="G234" s="5">
        <f t="shared" si="95"/>
        <v>0</v>
      </c>
      <c r="H234" s="5">
        <f t="shared" si="95"/>
        <v>0</v>
      </c>
      <c r="I234" s="5">
        <f t="shared" si="95"/>
        <v>57968339</v>
      </c>
      <c r="J234" s="5">
        <f t="shared" si="95"/>
        <v>57968339</v>
      </c>
      <c r="K234" s="56">
        <f t="shared" si="83"/>
        <v>1</v>
      </c>
    </row>
    <row r="235" spans="1:11" ht="15.75" x14ac:dyDescent="0.2">
      <c r="A235" s="6" t="s">
        <v>49</v>
      </c>
      <c r="B235" s="3" t="s">
        <v>117</v>
      </c>
      <c r="C235" s="3" t="s">
        <v>2</v>
      </c>
      <c r="D235" s="3" t="s">
        <v>220</v>
      </c>
      <c r="E235" s="3" t="s">
        <v>50</v>
      </c>
      <c r="F235" s="5">
        <v>57968339</v>
      </c>
      <c r="G235" s="5">
        <v>0</v>
      </c>
      <c r="H235" s="5">
        <v>0</v>
      </c>
      <c r="I235" s="5">
        <v>57968339</v>
      </c>
      <c r="J235" s="5">
        <v>57968339</v>
      </c>
      <c r="K235" s="56">
        <f t="shared" si="83"/>
        <v>1</v>
      </c>
    </row>
    <row r="236" spans="1:11" s="40" customFormat="1" ht="94.5" x14ac:dyDescent="0.2">
      <c r="A236" s="13" t="s">
        <v>269</v>
      </c>
      <c r="B236" s="15" t="s">
        <v>117</v>
      </c>
      <c r="C236" s="15" t="s">
        <v>2</v>
      </c>
      <c r="D236" s="15" t="s">
        <v>270</v>
      </c>
      <c r="E236" s="41" t="s">
        <v>0</v>
      </c>
      <c r="F236" s="5">
        <f>F237</f>
        <v>2031120</v>
      </c>
      <c r="G236" s="5"/>
      <c r="H236" s="5">
        <f>H237</f>
        <v>1770720</v>
      </c>
      <c r="I236" s="5">
        <f t="shared" ref="I236:J237" si="96">I237</f>
        <v>2031120</v>
      </c>
      <c r="J236" s="5">
        <f t="shared" si="96"/>
        <v>2019845.87</v>
      </c>
      <c r="K236" s="56">
        <f t="shared" si="83"/>
        <v>0.9944493038323684</v>
      </c>
    </row>
    <row r="237" spans="1:11" s="40" customFormat="1" ht="63" x14ac:dyDescent="0.2">
      <c r="A237" s="13" t="s">
        <v>47</v>
      </c>
      <c r="B237" s="15" t="s">
        <v>117</v>
      </c>
      <c r="C237" s="15" t="s">
        <v>2</v>
      </c>
      <c r="D237" s="15" t="s">
        <v>270</v>
      </c>
      <c r="E237" s="15" t="s">
        <v>48</v>
      </c>
      <c r="F237" s="5">
        <f>F238</f>
        <v>2031120</v>
      </c>
      <c r="G237" s="5"/>
      <c r="H237" s="5">
        <f>H238</f>
        <v>1770720</v>
      </c>
      <c r="I237" s="5">
        <f t="shared" si="96"/>
        <v>2031120</v>
      </c>
      <c r="J237" s="5">
        <f t="shared" si="96"/>
        <v>2019845.87</v>
      </c>
      <c r="K237" s="56">
        <f t="shared" si="83"/>
        <v>0.9944493038323684</v>
      </c>
    </row>
    <row r="238" spans="1:11" s="40" customFormat="1" ht="15.75" x14ac:dyDescent="0.2">
      <c r="A238" s="13" t="s">
        <v>49</v>
      </c>
      <c r="B238" s="15" t="s">
        <v>117</v>
      </c>
      <c r="C238" s="15" t="s">
        <v>2</v>
      </c>
      <c r="D238" s="15" t="s">
        <v>270</v>
      </c>
      <c r="E238" s="15" t="s">
        <v>50</v>
      </c>
      <c r="F238" s="5">
        <v>2031120</v>
      </c>
      <c r="G238" s="5"/>
      <c r="H238" s="5">
        <v>1770720</v>
      </c>
      <c r="I238" s="5">
        <v>2031120</v>
      </c>
      <c r="J238" s="5">
        <v>2019845.87</v>
      </c>
      <c r="K238" s="56">
        <f t="shared" si="83"/>
        <v>0.9944493038323684</v>
      </c>
    </row>
    <row r="239" spans="1:11" ht="15.75" x14ac:dyDescent="0.2">
      <c r="A239" s="6" t="s">
        <v>124</v>
      </c>
      <c r="B239" s="3" t="s">
        <v>117</v>
      </c>
      <c r="C239" s="3" t="s">
        <v>2</v>
      </c>
      <c r="D239" s="3" t="s">
        <v>125</v>
      </c>
      <c r="E239" s="7" t="s">
        <v>0</v>
      </c>
      <c r="F239" s="5">
        <f t="shared" ref="F239:J240" si="97">F240</f>
        <v>14286147.48</v>
      </c>
      <c r="G239" s="5">
        <f t="shared" si="97"/>
        <v>1000000</v>
      </c>
      <c r="H239" s="5">
        <f t="shared" si="97"/>
        <v>-250005.57</v>
      </c>
      <c r="I239" s="5">
        <f t="shared" si="97"/>
        <v>14286147.48</v>
      </c>
      <c r="J239" s="5">
        <f t="shared" si="97"/>
        <v>13738349.18</v>
      </c>
      <c r="K239" s="56">
        <f t="shared" si="83"/>
        <v>0.96165528174989823</v>
      </c>
    </row>
    <row r="240" spans="1:11" ht="63" x14ac:dyDescent="0.2">
      <c r="A240" s="6" t="s">
        <v>47</v>
      </c>
      <c r="B240" s="3" t="s">
        <v>117</v>
      </c>
      <c r="C240" s="3" t="s">
        <v>2</v>
      </c>
      <c r="D240" s="3" t="s">
        <v>125</v>
      </c>
      <c r="E240" s="3" t="s">
        <v>48</v>
      </c>
      <c r="F240" s="5">
        <f t="shared" si="97"/>
        <v>14286147.48</v>
      </c>
      <c r="G240" s="5">
        <f t="shared" si="97"/>
        <v>1000000</v>
      </c>
      <c r="H240" s="5">
        <f t="shared" si="97"/>
        <v>-250005.57</v>
      </c>
      <c r="I240" s="5">
        <f t="shared" si="97"/>
        <v>14286147.48</v>
      </c>
      <c r="J240" s="5">
        <f t="shared" si="97"/>
        <v>13738349.18</v>
      </c>
      <c r="K240" s="56">
        <f t="shared" si="83"/>
        <v>0.96165528174989823</v>
      </c>
    </row>
    <row r="241" spans="1:11" ht="15.75" x14ac:dyDescent="0.2">
      <c r="A241" s="6" t="s">
        <v>49</v>
      </c>
      <c r="B241" s="3" t="s">
        <v>117</v>
      </c>
      <c r="C241" s="3" t="s">
        <v>2</v>
      </c>
      <c r="D241" s="3" t="s">
        <v>125</v>
      </c>
      <c r="E241" s="3" t="s">
        <v>50</v>
      </c>
      <c r="F241" s="5">
        <v>14286147.48</v>
      </c>
      <c r="G241" s="5">
        <v>1000000</v>
      </c>
      <c r="H241" s="5">
        <v>-250005.57</v>
      </c>
      <c r="I241" s="5">
        <v>14286147.48</v>
      </c>
      <c r="J241" s="5">
        <v>13738349.18</v>
      </c>
      <c r="K241" s="56">
        <f t="shared" si="83"/>
        <v>0.96165528174989823</v>
      </c>
    </row>
    <row r="242" spans="1:11" ht="31.5" x14ac:dyDescent="0.2">
      <c r="A242" s="6" t="s">
        <v>121</v>
      </c>
      <c r="B242" s="3" t="s">
        <v>117</v>
      </c>
      <c r="C242" s="3" t="s">
        <v>2</v>
      </c>
      <c r="D242" s="3" t="s">
        <v>122</v>
      </c>
      <c r="E242" s="7" t="s">
        <v>0</v>
      </c>
      <c r="F242" s="5">
        <f t="shared" ref="F242:J243" si="98">F243</f>
        <v>1777049.34</v>
      </c>
      <c r="G242" s="5">
        <f t="shared" si="98"/>
        <v>0</v>
      </c>
      <c r="H242" s="5">
        <f t="shared" si="98"/>
        <v>-312353.65999999997</v>
      </c>
      <c r="I242" s="5">
        <f t="shared" si="98"/>
        <v>1777049.34</v>
      </c>
      <c r="J242" s="5">
        <f t="shared" si="98"/>
        <v>1777049.34</v>
      </c>
      <c r="K242" s="56">
        <f t="shared" si="83"/>
        <v>1</v>
      </c>
    </row>
    <row r="243" spans="1:11" ht="63" x14ac:dyDescent="0.2">
      <c r="A243" s="6" t="s">
        <v>47</v>
      </c>
      <c r="B243" s="3" t="s">
        <v>117</v>
      </c>
      <c r="C243" s="3" t="s">
        <v>2</v>
      </c>
      <c r="D243" s="3" t="s">
        <v>122</v>
      </c>
      <c r="E243" s="3" t="s">
        <v>48</v>
      </c>
      <c r="F243" s="5">
        <f t="shared" si="98"/>
        <v>1777049.34</v>
      </c>
      <c r="G243" s="5">
        <f t="shared" si="98"/>
        <v>0</v>
      </c>
      <c r="H243" s="5">
        <f t="shared" si="98"/>
        <v>-312353.65999999997</v>
      </c>
      <c r="I243" s="5">
        <f t="shared" si="98"/>
        <v>1777049.34</v>
      </c>
      <c r="J243" s="5">
        <f t="shared" si="98"/>
        <v>1777049.34</v>
      </c>
      <c r="K243" s="56">
        <f t="shared" si="83"/>
        <v>1</v>
      </c>
    </row>
    <row r="244" spans="1:11" ht="15.75" x14ac:dyDescent="0.2">
      <c r="A244" s="6" t="s">
        <v>49</v>
      </c>
      <c r="B244" s="3" t="s">
        <v>117</v>
      </c>
      <c r="C244" s="3" t="s">
        <v>2</v>
      </c>
      <c r="D244" s="3" t="s">
        <v>122</v>
      </c>
      <c r="E244" s="3" t="s">
        <v>50</v>
      </c>
      <c r="F244" s="5">
        <v>1777049.34</v>
      </c>
      <c r="G244" s="5">
        <v>0</v>
      </c>
      <c r="H244" s="5">
        <v>-312353.65999999997</v>
      </c>
      <c r="I244" s="5">
        <v>1777049.34</v>
      </c>
      <c r="J244" s="5">
        <v>1777049.34</v>
      </c>
      <c r="K244" s="56">
        <f t="shared" si="83"/>
        <v>1</v>
      </c>
    </row>
    <row r="245" spans="1:11" s="40" customFormat="1" ht="78.75" x14ac:dyDescent="0.2">
      <c r="A245" s="13" t="s">
        <v>271</v>
      </c>
      <c r="B245" s="15" t="s">
        <v>117</v>
      </c>
      <c r="C245" s="15" t="s">
        <v>2</v>
      </c>
      <c r="D245" s="15" t="s">
        <v>272</v>
      </c>
      <c r="E245" s="15"/>
      <c r="F245" s="5">
        <f>F246</f>
        <v>3033623.66</v>
      </c>
      <c r="G245" s="5"/>
      <c r="H245" s="5">
        <f>H246</f>
        <v>3033623.66</v>
      </c>
      <c r="I245" s="5">
        <f t="shared" ref="I245:J246" si="99">I246</f>
        <v>3033623.66</v>
      </c>
      <c r="J245" s="5">
        <f t="shared" si="99"/>
        <v>3033623.66</v>
      </c>
      <c r="K245" s="56">
        <f t="shared" si="83"/>
        <v>1</v>
      </c>
    </row>
    <row r="246" spans="1:11" s="40" customFormat="1" ht="63" x14ac:dyDescent="0.2">
      <c r="A246" s="13" t="s">
        <v>47</v>
      </c>
      <c r="B246" s="15" t="s">
        <v>117</v>
      </c>
      <c r="C246" s="15" t="s">
        <v>2</v>
      </c>
      <c r="D246" s="15" t="s">
        <v>272</v>
      </c>
      <c r="E246" s="15">
        <v>600</v>
      </c>
      <c r="F246" s="5">
        <f>F247</f>
        <v>3033623.66</v>
      </c>
      <c r="G246" s="5"/>
      <c r="H246" s="5">
        <f>H247</f>
        <v>3033623.66</v>
      </c>
      <c r="I246" s="5">
        <f t="shared" si="99"/>
        <v>3033623.66</v>
      </c>
      <c r="J246" s="5">
        <f t="shared" si="99"/>
        <v>3033623.66</v>
      </c>
      <c r="K246" s="56">
        <f t="shared" si="83"/>
        <v>1</v>
      </c>
    </row>
    <row r="247" spans="1:11" s="40" customFormat="1" ht="15.75" x14ac:dyDescent="0.2">
      <c r="A247" s="13" t="s">
        <v>49</v>
      </c>
      <c r="B247" s="15" t="s">
        <v>117</v>
      </c>
      <c r="C247" s="15" t="s">
        <v>2</v>
      </c>
      <c r="D247" s="15" t="s">
        <v>272</v>
      </c>
      <c r="E247" s="15">
        <v>610</v>
      </c>
      <c r="F247" s="5">
        <v>3033623.66</v>
      </c>
      <c r="G247" s="5"/>
      <c r="H247" s="5">
        <v>3033623.66</v>
      </c>
      <c r="I247" s="5">
        <v>3033623.66</v>
      </c>
      <c r="J247" s="5">
        <v>3033623.66</v>
      </c>
      <c r="K247" s="56">
        <f t="shared" si="83"/>
        <v>1</v>
      </c>
    </row>
    <row r="248" spans="1:11" s="11" customFormat="1" ht="31.5" x14ac:dyDescent="0.2">
      <c r="A248" s="13" t="s">
        <v>245</v>
      </c>
      <c r="B248" s="15" t="s">
        <v>117</v>
      </c>
      <c r="C248" s="15" t="s">
        <v>2</v>
      </c>
      <c r="D248" s="15" t="s">
        <v>246</v>
      </c>
      <c r="E248" s="15"/>
      <c r="F248" s="5">
        <f t="shared" ref="F248:J249" si="100">F249</f>
        <v>184000</v>
      </c>
      <c r="G248" s="5">
        <f t="shared" si="100"/>
        <v>184000</v>
      </c>
      <c r="H248" s="5">
        <f t="shared" si="100"/>
        <v>0</v>
      </c>
      <c r="I248" s="5">
        <f t="shared" si="100"/>
        <v>184000</v>
      </c>
      <c r="J248" s="5">
        <f t="shared" si="100"/>
        <v>184000</v>
      </c>
      <c r="K248" s="56">
        <f t="shared" si="83"/>
        <v>1</v>
      </c>
    </row>
    <row r="249" spans="1:11" s="11" customFormat="1" ht="63" x14ac:dyDescent="0.2">
      <c r="A249" s="13" t="s">
        <v>47</v>
      </c>
      <c r="B249" s="15" t="s">
        <v>117</v>
      </c>
      <c r="C249" s="15" t="s">
        <v>2</v>
      </c>
      <c r="D249" s="15" t="s">
        <v>246</v>
      </c>
      <c r="E249" s="15">
        <v>600</v>
      </c>
      <c r="F249" s="5">
        <f t="shared" si="100"/>
        <v>184000</v>
      </c>
      <c r="G249" s="5">
        <f t="shared" si="100"/>
        <v>184000</v>
      </c>
      <c r="H249" s="5">
        <f t="shared" si="100"/>
        <v>0</v>
      </c>
      <c r="I249" s="5">
        <f t="shared" si="100"/>
        <v>184000</v>
      </c>
      <c r="J249" s="5">
        <f t="shared" si="100"/>
        <v>184000</v>
      </c>
      <c r="K249" s="56">
        <f t="shared" si="83"/>
        <v>1</v>
      </c>
    </row>
    <row r="250" spans="1:11" s="11" customFormat="1" ht="15.75" x14ac:dyDescent="0.2">
      <c r="A250" s="13" t="s">
        <v>49</v>
      </c>
      <c r="B250" s="15" t="s">
        <v>117</v>
      </c>
      <c r="C250" s="15" t="s">
        <v>2</v>
      </c>
      <c r="D250" s="15" t="s">
        <v>246</v>
      </c>
      <c r="E250" s="15">
        <v>610</v>
      </c>
      <c r="F250" s="5">
        <v>184000</v>
      </c>
      <c r="G250" s="5">
        <v>184000</v>
      </c>
      <c r="H250" s="5"/>
      <c r="I250" s="5">
        <v>184000</v>
      </c>
      <c r="J250" s="5">
        <v>184000</v>
      </c>
      <c r="K250" s="56">
        <f t="shared" si="83"/>
        <v>1</v>
      </c>
    </row>
    <row r="251" spans="1:11" ht="47.25" x14ac:dyDescent="0.2">
      <c r="A251" s="6" t="s">
        <v>126</v>
      </c>
      <c r="B251" s="3" t="s">
        <v>117</v>
      </c>
      <c r="C251" s="3" t="s">
        <v>2</v>
      </c>
      <c r="D251" s="3" t="s">
        <v>127</v>
      </c>
      <c r="E251" s="7" t="s">
        <v>0</v>
      </c>
      <c r="F251" s="5">
        <f t="shared" ref="F251:J252" si="101">F252</f>
        <v>993290.33</v>
      </c>
      <c r="G251" s="5">
        <f t="shared" si="101"/>
        <v>0</v>
      </c>
      <c r="H251" s="5">
        <f t="shared" si="101"/>
        <v>0</v>
      </c>
      <c r="I251" s="5">
        <f t="shared" si="101"/>
        <v>993290.33</v>
      </c>
      <c r="J251" s="5">
        <f t="shared" si="101"/>
        <v>802960</v>
      </c>
      <c r="K251" s="56">
        <f t="shared" si="83"/>
        <v>0.80838398980487414</v>
      </c>
    </row>
    <row r="252" spans="1:11" ht="63" x14ac:dyDescent="0.2">
      <c r="A252" s="6" t="s">
        <v>47</v>
      </c>
      <c r="B252" s="3" t="s">
        <v>117</v>
      </c>
      <c r="C252" s="3" t="s">
        <v>2</v>
      </c>
      <c r="D252" s="3" t="s">
        <v>127</v>
      </c>
      <c r="E252" s="3" t="s">
        <v>48</v>
      </c>
      <c r="F252" s="5">
        <f t="shared" si="101"/>
        <v>993290.33</v>
      </c>
      <c r="G252" s="5">
        <f t="shared" si="101"/>
        <v>0</v>
      </c>
      <c r="H252" s="5">
        <f t="shared" si="101"/>
        <v>0</v>
      </c>
      <c r="I252" s="5">
        <f t="shared" si="101"/>
        <v>993290.33</v>
      </c>
      <c r="J252" s="5">
        <f t="shared" si="101"/>
        <v>802960</v>
      </c>
      <c r="K252" s="56">
        <f t="shared" si="83"/>
        <v>0.80838398980487414</v>
      </c>
    </row>
    <row r="253" spans="1:11" ht="15.75" x14ac:dyDescent="0.2">
      <c r="A253" s="6" t="s">
        <v>49</v>
      </c>
      <c r="B253" s="3" t="s">
        <v>117</v>
      </c>
      <c r="C253" s="3" t="s">
        <v>2</v>
      </c>
      <c r="D253" s="3" t="s">
        <v>127</v>
      </c>
      <c r="E253" s="3" t="s">
        <v>50</v>
      </c>
      <c r="F253" s="5">
        <v>993290.33</v>
      </c>
      <c r="G253" s="5">
        <v>0</v>
      </c>
      <c r="H253" s="5">
        <v>0</v>
      </c>
      <c r="I253" s="5">
        <v>993290.33</v>
      </c>
      <c r="J253" s="5">
        <v>802960</v>
      </c>
      <c r="K253" s="56">
        <f t="shared" si="83"/>
        <v>0.80838398980487414</v>
      </c>
    </row>
    <row r="254" spans="1:11" ht="47.25" x14ac:dyDescent="0.2">
      <c r="A254" s="6" t="s">
        <v>213</v>
      </c>
      <c r="B254" s="3" t="s">
        <v>117</v>
      </c>
      <c r="C254" s="3" t="s">
        <v>2</v>
      </c>
      <c r="D254" s="3" t="s">
        <v>214</v>
      </c>
      <c r="E254" s="7" t="s">
        <v>0</v>
      </c>
      <c r="F254" s="5">
        <f t="shared" ref="F254:J255" si="102">F255</f>
        <v>1157138.95</v>
      </c>
      <c r="G254" s="5">
        <f t="shared" si="102"/>
        <v>-213492</v>
      </c>
      <c r="H254" s="5">
        <f t="shared" si="102"/>
        <v>0</v>
      </c>
      <c r="I254" s="5">
        <f t="shared" si="102"/>
        <v>1157138.95</v>
      </c>
      <c r="J254" s="5">
        <f t="shared" si="102"/>
        <v>1157138.95</v>
      </c>
      <c r="K254" s="56">
        <f t="shared" si="83"/>
        <v>1</v>
      </c>
    </row>
    <row r="255" spans="1:11" ht="63" x14ac:dyDescent="0.2">
      <c r="A255" s="6" t="s">
        <v>47</v>
      </c>
      <c r="B255" s="3" t="s">
        <v>117</v>
      </c>
      <c r="C255" s="3" t="s">
        <v>2</v>
      </c>
      <c r="D255" s="3" t="s">
        <v>214</v>
      </c>
      <c r="E255" s="3" t="s">
        <v>48</v>
      </c>
      <c r="F255" s="5">
        <f t="shared" si="102"/>
        <v>1157138.95</v>
      </c>
      <c r="G255" s="5">
        <f t="shared" si="102"/>
        <v>-213492</v>
      </c>
      <c r="H255" s="5">
        <f t="shared" si="102"/>
        <v>0</v>
      </c>
      <c r="I255" s="5">
        <f t="shared" si="102"/>
        <v>1157138.95</v>
      </c>
      <c r="J255" s="5">
        <f t="shared" si="102"/>
        <v>1157138.95</v>
      </c>
      <c r="K255" s="56">
        <f t="shared" si="83"/>
        <v>1</v>
      </c>
    </row>
    <row r="256" spans="1:11" ht="15.75" x14ac:dyDescent="0.2">
      <c r="A256" s="6" t="s">
        <v>49</v>
      </c>
      <c r="B256" s="3" t="s">
        <v>117</v>
      </c>
      <c r="C256" s="3" t="s">
        <v>2</v>
      </c>
      <c r="D256" s="3" t="s">
        <v>214</v>
      </c>
      <c r="E256" s="3" t="s">
        <v>50</v>
      </c>
      <c r="F256" s="5">
        <v>1157138.95</v>
      </c>
      <c r="G256" s="5">
        <v>-213492</v>
      </c>
      <c r="H256" s="5"/>
      <c r="I256" s="5">
        <v>1157138.95</v>
      </c>
      <c r="J256" s="5">
        <v>1157138.95</v>
      </c>
      <c r="K256" s="56">
        <f t="shared" si="83"/>
        <v>1</v>
      </c>
    </row>
    <row r="257" spans="1:11" s="11" customFormat="1" ht="78.75" x14ac:dyDescent="0.2">
      <c r="A257" s="13" t="s">
        <v>247</v>
      </c>
      <c r="B257" s="15" t="s">
        <v>117</v>
      </c>
      <c r="C257" s="15" t="s">
        <v>2</v>
      </c>
      <c r="D257" s="15" t="s">
        <v>249</v>
      </c>
      <c r="E257" s="15"/>
      <c r="F257" s="5">
        <f t="shared" ref="F257:J258" si="103">F258</f>
        <v>60215.05</v>
      </c>
      <c r="G257" s="5">
        <f t="shared" si="103"/>
        <v>60215.05</v>
      </c>
      <c r="H257" s="5">
        <f t="shared" si="103"/>
        <v>0</v>
      </c>
      <c r="I257" s="5">
        <f t="shared" si="103"/>
        <v>60215.05</v>
      </c>
      <c r="J257" s="5">
        <f t="shared" si="103"/>
        <v>60215.05</v>
      </c>
      <c r="K257" s="56">
        <f t="shared" si="83"/>
        <v>1</v>
      </c>
    </row>
    <row r="258" spans="1:11" s="11" customFormat="1" ht="63" x14ac:dyDescent="0.2">
      <c r="A258" s="13" t="s">
        <v>47</v>
      </c>
      <c r="B258" s="15" t="s">
        <v>117</v>
      </c>
      <c r="C258" s="15" t="s">
        <v>2</v>
      </c>
      <c r="D258" s="15" t="s">
        <v>249</v>
      </c>
      <c r="E258" s="15">
        <v>600</v>
      </c>
      <c r="F258" s="5">
        <f t="shared" si="103"/>
        <v>60215.05</v>
      </c>
      <c r="G258" s="5">
        <f t="shared" si="103"/>
        <v>60215.05</v>
      </c>
      <c r="H258" s="5">
        <f t="shared" si="103"/>
        <v>0</v>
      </c>
      <c r="I258" s="5">
        <f t="shared" si="103"/>
        <v>60215.05</v>
      </c>
      <c r="J258" s="5">
        <f t="shared" si="103"/>
        <v>60215.05</v>
      </c>
      <c r="K258" s="56">
        <f t="shared" si="83"/>
        <v>1</v>
      </c>
    </row>
    <row r="259" spans="1:11" s="11" customFormat="1" ht="15.75" x14ac:dyDescent="0.2">
      <c r="A259" s="13" t="s">
        <v>49</v>
      </c>
      <c r="B259" s="15" t="s">
        <v>117</v>
      </c>
      <c r="C259" s="15" t="s">
        <v>2</v>
      </c>
      <c r="D259" s="15" t="s">
        <v>249</v>
      </c>
      <c r="E259" s="15">
        <v>610</v>
      </c>
      <c r="F259" s="5">
        <v>60215.05</v>
      </c>
      <c r="G259" s="5">
        <v>60215.05</v>
      </c>
      <c r="H259" s="5"/>
      <c r="I259" s="5">
        <v>60215.05</v>
      </c>
      <c r="J259" s="5">
        <v>60215.05</v>
      </c>
      <c r="K259" s="56">
        <f t="shared" si="83"/>
        <v>1</v>
      </c>
    </row>
    <row r="260" spans="1:11" s="11" customFormat="1" ht="63" x14ac:dyDescent="0.2">
      <c r="A260" s="13" t="s">
        <v>248</v>
      </c>
      <c r="B260" s="15" t="s">
        <v>117</v>
      </c>
      <c r="C260" s="15" t="s">
        <v>2</v>
      </c>
      <c r="D260" s="15" t="s">
        <v>250</v>
      </c>
      <c r="E260" s="15"/>
      <c r="F260" s="5">
        <f t="shared" ref="F260:J261" si="104">F261</f>
        <v>179211.47</v>
      </c>
      <c r="G260" s="5">
        <f t="shared" si="104"/>
        <v>179211.47</v>
      </c>
      <c r="H260" s="5">
        <f t="shared" si="104"/>
        <v>0</v>
      </c>
      <c r="I260" s="5">
        <f t="shared" si="104"/>
        <v>179211.47</v>
      </c>
      <c r="J260" s="5">
        <f t="shared" si="104"/>
        <v>179211.47</v>
      </c>
      <c r="K260" s="56">
        <f t="shared" si="83"/>
        <v>1</v>
      </c>
    </row>
    <row r="261" spans="1:11" s="11" customFormat="1" ht="63" x14ac:dyDescent="0.2">
      <c r="A261" s="13" t="s">
        <v>47</v>
      </c>
      <c r="B261" s="15" t="s">
        <v>117</v>
      </c>
      <c r="C261" s="15" t="s">
        <v>2</v>
      </c>
      <c r="D261" s="15" t="s">
        <v>250</v>
      </c>
      <c r="E261" s="15">
        <v>600</v>
      </c>
      <c r="F261" s="5">
        <f t="shared" si="104"/>
        <v>179211.47</v>
      </c>
      <c r="G261" s="5">
        <f t="shared" si="104"/>
        <v>179211.47</v>
      </c>
      <c r="H261" s="5">
        <f t="shared" si="104"/>
        <v>0</v>
      </c>
      <c r="I261" s="5">
        <f t="shared" si="104"/>
        <v>179211.47</v>
      </c>
      <c r="J261" s="5">
        <f t="shared" si="104"/>
        <v>179211.47</v>
      </c>
      <c r="K261" s="56">
        <f t="shared" si="83"/>
        <v>1</v>
      </c>
    </row>
    <row r="262" spans="1:11" s="11" customFormat="1" ht="15.75" x14ac:dyDescent="0.2">
      <c r="A262" s="13" t="s">
        <v>49</v>
      </c>
      <c r="B262" s="15" t="s">
        <v>117</v>
      </c>
      <c r="C262" s="15" t="s">
        <v>2</v>
      </c>
      <c r="D262" s="15" t="s">
        <v>250</v>
      </c>
      <c r="E262" s="15">
        <v>610</v>
      </c>
      <c r="F262" s="5">
        <v>179211.47</v>
      </c>
      <c r="G262" s="5">
        <v>179211.47</v>
      </c>
      <c r="H262" s="5"/>
      <c r="I262" s="5">
        <v>179211.47</v>
      </c>
      <c r="J262" s="5">
        <v>179211.47</v>
      </c>
      <c r="K262" s="56">
        <f t="shared" si="83"/>
        <v>1</v>
      </c>
    </row>
    <row r="263" spans="1:11" ht="78.75" x14ac:dyDescent="0.2">
      <c r="A263" s="6" t="s">
        <v>215</v>
      </c>
      <c r="B263" s="3" t="s">
        <v>117</v>
      </c>
      <c r="C263" s="3" t="s">
        <v>2</v>
      </c>
      <c r="D263" s="3" t="s">
        <v>216</v>
      </c>
      <c r="E263" s="7" t="s">
        <v>0</v>
      </c>
      <c r="F263" s="5">
        <f t="shared" ref="F263:J264" si="105">F264</f>
        <v>545419.18999999994</v>
      </c>
      <c r="G263" s="5">
        <f t="shared" si="105"/>
        <v>0</v>
      </c>
      <c r="H263" s="5">
        <f t="shared" si="105"/>
        <v>-0.81</v>
      </c>
      <c r="I263" s="5">
        <f t="shared" si="105"/>
        <v>545419.18999999994</v>
      </c>
      <c r="J263" s="5">
        <f t="shared" si="105"/>
        <v>545419.18999999994</v>
      </c>
      <c r="K263" s="56">
        <f t="shared" si="83"/>
        <v>1</v>
      </c>
    </row>
    <row r="264" spans="1:11" ht="63" x14ac:dyDescent="0.2">
      <c r="A264" s="6" t="s">
        <v>47</v>
      </c>
      <c r="B264" s="3" t="s">
        <v>117</v>
      </c>
      <c r="C264" s="3" t="s">
        <v>2</v>
      </c>
      <c r="D264" s="3" t="s">
        <v>216</v>
      </c>
      <c r="E264" s="3" t="s">
        <v>48</v>
      </c>
      <c r="F264" s="5">
        <f t="shared" si="105"/>
        <v>545419.18999999994</v>
      </c>
      <c r="G264" s="5">
        <f t="shared" si="105"/>
        <v>0</v>
      </c>
      <c r="H264" s="5">
        <f t="shared" si="105"/>
        <v>-0.81</v>
      </c>
      <c r="I264" s="5">
        <f t="shared" si="105"/>
        <v>545419.18999999994</v>
      </c>
      <c r="J264" s="5">
        <f t="shared" si="105"/>
        <v>545419.18999999994</v>
      </c>
      <c r="K264" s="56">
        <f t="shared" si="83"/>
        <v>1</v>
      </c>
    </row>
    <row r="265" spans="1:11" ht="15.75" x14ac:dyDescent="0.2">
      <c r="A265" s="6" t="s">
        <v>49</v>
      </c>
      <c r="B265" s="3" t="s">
        <v>117</v>
      </c>
      <c r="C265" s="3" t="s">
        <v>2</v>
      </c>
      <c r="D265" s="3" t="s">
        <v>216</v>
      </c>
      <c r="E265" s="3" t="s">
        <v>50</v>
      </c>
      <c r="F265" s="5">
        <v>545419.18999999994</v>
      </c>
      <c r="G265" s="5">
        <v>0</v>
      </c>
      <c r="H265" s="5">
        <v>-0.81</v>
      </c>
      <c r="I265" s="5">
        <v>545419.18999999994</v>
      </c>
      <c r="J265" s="5">
        <v>545419.18999999994</v>
      </c>
      <c r="K265" s="56">
        <f t="shared" si="83"/>
        <v>1</v>
      </c>
    </row>
    <row r="266" spans="1:11" ht="15.75" x14ac:dyDescent="0.2">
      <c r="A266" s="4" t="s">
        <v>128</v>
      </c>
      <c r="B266" s="3" t="s">
        <v>117</v>
      </c>
      <c r="C266" s="3" t="s">
        <v>9</v>
      </c>
      <c r="D266" s="3" t="s">
        <v>0</v>
      </c>
      <c r="E266" s="3" t="s">
        <v>0</v>
      </c>
      <c r="F266" s="5">
        <f>F267+F270+F273</f>
        <v>27934660.719999999</v>
      </c>
      <c r="G266" s="5">
        <f>G267+G270</f>
        <v>257835.18</v>
      </c>
      <c r="H266" s="5">
        <f>H267+H270</f>
        <v>-743064.33</v>
      </c>
      <c r="I266" s="5">
        <f t="shared" ref="I266:J266" si="106">I267+I270+I273</f>
        <v>27934660.719999999</v>
      </c>
      <c r="J266" s="5">
        <f t="shared" si="106"/>
        <v>27684143.120000001</v>
      </c>
      <c r="K266" s="56">
        <f t="shared" si="83"/>
        <v>0.99103201565571053</v>
      </c>
    </row>
    <row r="267" spans="1:11" ht="31.5" x14ac:dyDescent="0.2">
      <c r="A267" s="6" t="s">
        <v>129</v>
      </c>
      <c r="B267" s="3" t="s">
        <v>117</v>
      </c>
      <c r="C267" s="3" t="s">
        <v>9</v>
      </c>
      <c r="D267" s="3" t="s">
        <v>130</v>
      </c>
      <c r="E267" s="7" t="s">
        <v>0</v>
      </c>
      <c r="F267" s="5">
        <f t="shared" ref="F267:J268" si="107">F268</f>
        <v>27784660.719999999</v>
      </c>
      <c r="G267" s="5">
        <f t="shared" si="107"/>
        <v>257835.18</v>
      </c>
      <c r="H267" s="5">
        <f t="shared" si="107"/>
        <v>-743064.33</v>
      </c>
      <c r="I267" s="5">
        <f t="shared" si="107"/>
        <v>27784660.719999999</v>
      </c>
      <c r="J267" s="5">
        <f t="shared" si="107"/>
        <v>27534143.120000001</v>
      </c>
      <c r="K267" s="56">
        <f t="shared" ref="K267:K330" si="108">J267/I267</f>
        <v>0.9909836005368361</v>
      </c>
    </row>
    <row r="268" spans="1:11" ht="63" x14ac:dyDescent="0.2">
      <c r="A268" s="6" t="s">
        <v>47</v>
      </c>
      <c r="B268" s="3" t="s">
        <v>117</v>
      </c>
      <c r="C268" s="3" t="s">
        <v>9</v>
      </c>
      <c r="D268" s="3" t="s">
        <v>130</v>
      </c>
      <c r="E268" s="3" t="s">
        <v>48</v>
      </c>
      <c r="F268" s="5">
        <f t="shared" si="107"/>
        <v>27784660.719999999</v>
      </c>
      <c r="G268" s="5">
        <f t="shared" si="107"/>
        <v>257835.18</v>
      </c>
      <c r="H268" s="5">
        <f t="shared" si="107"/>
        <v>-743064.33</v>
      </c>
      <c r="I268" s="5">
        <f t="shared" si="107"/>
        <v>27784660.719999999</v>
      </c>
      <c r="J268" s="5">
        <f t="shared" si="107"/>
        <v>27534143.120000001</v>
      </c>
      <c r="K268" s="56">
        <f t="shared" si="108"/>
        <v>0.9909836005368361</v>
      </c>
    </row>
    <row r="269" spans="1:11" ht="15.75" x14ac:dyDescent="0.2">
      <c r="A269" s="6" t="s">
        <v>49</v>
      </c>
      <c r="B269" s="3" t="s">
        <v>117</v>
      </c>
      <c r="C269" s="3" t="s">
        <v>9</v>
      </c>
      <c r="D269" s="3" t="s">
        <v>130</v>
      </c>
      <c r="E269" s="3" t="s">
        <v>50</v>
      </c>
      <c r="F269" s="5">
        <v>27784660.719999999</v>
      </c>
      <c r="G269" s="5">
        <v>257835.18</v>
      </c>
      <c r="H269" s="5">
        <v>-743064.33</v>
      </c>
      <c r="I269" s="5">
        <v>27784660.719999999</v>
      </c>
      <c r="J269" s="5">
        <v>27534143.120000001</v>
      </c>
      <c r="K269" s="56">
        <f t="shared" si="108"/>
        <v>0.9909836005368361</v>
      </c>
    </row>
    <row r="270" spans="1:11" ht="47.25" hidden="1" x14ac:dyDescent="0.2">
      <c r="A270" s="6" t="s">
        <v>126</v>
      </c>
      <c r="B270" s="3" t="s">
        <v>117</v>
      </c>
      <c r="C270" s="3" t="s">
        <v>9</v>
      </c>
      <c r="D270" s="3" t="s">
        <v>131</v>
      </c>
      <c r="E270" s="7" t="s">
        <v>0</v>
      </c>
      <c r="F270" s="5">
        <f t="shared" ref="F270:J271" si="109">F271</f>
        <v>0</v>
      </c>
      <c r="G270" s="5">
        <f t="shared" si="109"/>
        <v>0</v>
      </c>
      <c r="H270" s="5">
        <f t="shared" si="109"/>
        <v>0</v>
      </c>
      <c r="I270" s="5">
        <f t="shared" si="109"/>
        <v>0</v>
      </c>
      <c r="J270" s="5">
        <f t="shared" si="109"/>
        <v>0</v>
      </c>
      <c r="K270" s="56" t="e">
        <f t="shared" si="108"/>
        <v>#DIV/0!</v>
      </c>
    </row>
    <row r="271" spans="1:11" ht="63" hidden="1" x14ac:dyDescent="0.2">
      <c r="A271" s="6" t="s">
        <v>47</v>
      </c>
      <c r="B271" s="3" t="s">
        <v>117</v>
      </c>
      <c r="C271" s="3" t="s">
        <v>9</v>
      </c>
      <c r="D271" s="3" t="s">
        <v>131</v>
      </c>
      <c r="E271" s="3" t="s">
        <v>48</v>
      </c>
      <c r="F271" s="5">
        <f t="shared" si="109"/>
        <v>0</v>
      </c>
      <c r="G271" s="5">
        <f t="shared" si="109"/>
        <v>0</v>
      </c>
      <c r="H271" s="5">
        <f t="shared" si="109"/>
        <v>0</v>
      </c>
      <c r="I271" s="5">
        <f t="shared" si="109"/>
        <v>0</v>
      </c>
      <c r="J271" s="5">
        <f t="shared" si="109"/>
        <v>0</v>
      </c>
      <c r="K271" s="56" t="e">
        <f t="shared" si="108"/>
        <v>#DIV/0!</v>
      </c>
    </row>
    <row r="272" spans="1:11" ht="15.75" hidden="1" x14ac:dyDescent="0.2">
      <c r="A272" s="6" t="s">
        <v>49</v>
      </c>
      <c r="B272" s="3" t="s">
        <v>117</v>
      </c>
      <c r="C272" s="3" t="s">
        <v>9</v>
      </c>
      <c r="D272" s="3" t="s">
        <v>131</v>
      </c>
      <c r="E272" s="3" t="s">
        <v>50</v>
      </c>
      <c r="F272" s="5">
        <v>0</v>
      </c>
      <c r="G272" s="5">
        <v>0</v>
      </c>
      <c r="H272" s="5">
        <v>0</v>
      </c>
      <c r="I272" s="5">
        <v>0</v>
      </c>
      <c r="J272" s="5">
        <v>0</v>
      </c>
      <c r="K272" s="56" t="e">
        <f t="shared" si="108"/>
        <v>#DIV/0!</v>
      </c>
    </row>
    <row r="273" spans="1:11" s="40" customFormat="1" ht="47.25" x14ac:dyDescent="0.2">
      <c r="A273" s="13" t="s">
        <v>295</v>
      </c>
      <c r="B273" s="15" t="s">
        <v>117</v>
      </c>
      <c r="C273" s="15" t="s">
        <v>9</v>
      </c>
      <c r="D273" s="15" t="s">
        <v>296</v>
      </c>
      <c r="E273" s="41" t="s">
        <v>0</v>
      </c>
      <c r="F273" s="5">
        <f>F274</f>
        <v>150000</v>
      </c>
      <c r="G273" s="5"/>
      <c r="H273" s="5"/>
      <c r="I273" s="5">
        <f t="shared" ref="I273:J274" si="110">I274</f>
        <v>150000</v>
      </c>
      <c r="J273" s="5">
        <f t="shared" si="110"/>
        <v>150000</v>
      </c>
      <c r="K273" s="56">
        <f t="shared" si="108"/>
        <v>1</v>
      </c>
    </row>
    <row r="274" spans="1:11" s="40" customFormat="1" ht="63" x14ac:dyDescent="0.2">
      <c r="A274" s="13" t="s">
        <v>47</v>
      </c>
      <c r="B274" s="15" t="s">
        <v>117</v>
      </c>
      <c r="C274" s="15" t="s">
        <v>9</v>
      </c>
      <c r="D274" s="15" t="s">
        <v>296</v>
      </c>
      <c r="E274" s="15" t="s">
        <v>48</v>
      </c>
      <c r="F274" s="5">
        <f>F275</f>
        <v>150000</v>
      </c>
      <c r="G274" s="5"/>
      <c r="H274" s="5"/>
      <c r="I274" s="5">
        <f t="shared" si="110"/>
        <v>150000</v>
      </c>
      <c r="J274" s="5">
        <f t="shared" si="110"/>
        <v>150000</v>
      </c>
      <c r="K274" s="56">
        <f t="shared" si="108"/>
        <v>1</v>
      </c>
    </row>
    <row r="275" spans="1:11" s="40" customFormat="1" ht="15.75" x14ac:dyDescent="0.2">
      <c r="A275" s="13" t="s">
        <v>49</v>
      </c>
      <c r="B275" s="15" t="s">
        <v>117</v>
      </c>
      <c r="C275" s="15" t="s">
        <v>9</v>
      </c>
      <c r="D275" s="15" t="s">
        <v>296</v>
      </c>
      <c r="E275" s="15" t="s">
        <v>50</v>
      </c>
      <c r="F275" s="5">
        <v>150000</v>
      </c>
      <c r="G275" s="5"/>
      <c r="H275" s="5"/>
      <c r="I275" s="5">
        <v>150000</v>
      </c>
      <c r="J275" s="5">
        <v>150000</v>
      </c>
      <c r="K275" s="56">
        <f t="shared" si="108"/>
        <v>1</v>
      </c>
    </row>
    <row r="276" spans="1:11" ht="15.75" x14ac:dyDescent="0.2">
      <c r="A276" s="4" t="s">
        <v>133</v>
      </c>
      <c r="B276" s="3" t="s">
        <v>117</v>
      </c>
      <c r="C276" s="3" t="s">
        <v>117</v>
      </c>
      <c r="D276" s="3" t="s">
        <v>0</v>
      </c>
      <c r="E276" s="3" t="s">
        <v>0</v>
      </c>
      <c r="F276" s="5">
        <f>F277+F280+F285+F290</f>
        <v>1063150</v>
      </c>
      <c r="G276" s="5">
        <f>G277+G280+G285+G290</f>
        <v>0</v>
      </c>
      <c r="H276" s="5">
        <f>H277+H280+H285+H290</f>
        <v>0</v>
      </c>
      <c r="I276" s="5">
        <f t="shared" ref="I276:J276" si="111">I277+I280+I285+I290</f>
        <v>1063150</v>
      </c>
      <c r="J276" s="5">
        <f t="shared" si="111"/>
        <v>607510.87</v>
      </c>
      <c r="K276" s="56">
        <f t="shared" si="108"/>
        <v>0.571425358604148</v>
      </c>
    </row>
    <row r="277" spans="1:11" ht="31.5" x14ac:dyDescent="0.2">
      <c r="A277" s="6" t="s">
        <v>134</v>
      </c>
      <c r="B277" s="3" t="s">
        <v>117</v>
      </c>
      <c r="C277" s="3" t="s">
        <v>117</v>
      </c>
      <c r="D277" s="3" t="s">
        <v>135</v>
      </c>
      <c r="E277" s="7" t="s">
        <v>0</v>
      </c>
      <c r="F277" s="5">
        <f t="shared" ref="F277:J278" si="112">F278</f>
        <v>748800</v>
      </c>
      <c r="G277" s="5">
        <f t="shared" si="112"/>
        <v>0</v>
      </c>
      <c r="H277" s="5">
        <f t="shared" si="112"/>
        <v>0</v>
      </c>
      <c r="I277" s="5">
        <f t="shared" si="112"/>
        <v>748800</v>
      </c>
      <c r="J277" s="5">
        <f t="shared" si="112"/>
        <v>314228.57</v>
      </c>
      <c r="K277" s="56">
        <f t="shared" si="108"/>
        <v>0.41964285523504274</v>
      </c>
    </row>
    <row r="278" spans="1:11" ht="63" x14ac:dyDescent="0.2">
      <c r="A278" s="6" t="s">
        <v>47</v>
      </c>
      <c r="B278" s="3" t="s">
        <v>117</v>
      </c>
      <c r="C278" s="3" t="s">
        <v>117</v>
      </c>
      <c r="D278" s="3" t="s">
        <v>135</v>
      </c>
      <c r="E278" s="3" t="s">
        <v>48</v>
      </c>
      <c r="F278" s="5">
        <f t="shared" si="112"/>
        <v>748800</v>
      </c>
      <c r="G278" s="5">
        <f t="shared" si="112"/>
        <v>0</v>
      </c>
      <c r="H278" s="5">
        <f t="shared" si="112"/>
        <v>0</v>
      </c>
      <c r="I278" s="5">
        <f t="shared" si="112"/>
        <v>748800</v>
      </c>
      <c r="J278" s="5">
        <f t="shared" si="112"/>
        <v>314228.57</v>
      </c>
      <c r="K278" s="56">
        <f t="shared" si="108"/>
        <v>0.41964285523504274</v>
      </c>
    </row>
    <row r="279" spans="1:11" ht="15.75" x14ac:dyDescent="0.2">
      <c r="A279" s="6" t="s">
        <v>49</v>
      </c>
      <c r="B279" s="3" t="s">
        <v>117</v>
      </c>
      <c r="C279" s="3" t="s">
        <v>117</v>
      </c>
      <c r="D279" s="3" t="s">
        <v>135</v>
      </c>
      <c r="E279" s="3" t="s">
        <v>50</v>
      </c>
      <c r="F279" s="5">
        <v>748800</v>
      </c>
      <c r="G279" s="5">
        <v>0</v>
      </c>
      <c r="H279" s="5">
        <v>0</v>
      </c>
      <c r="I279" s="5">
        <v>748800</v>
      </c>
      <c r="J279" s="5">
        <v>314228.57</v>
      </c>
      <c r="K279" s="56">
        <f t="shared" si="108"/>
        <v>0.41964285523504274</v>
      </c>
    </row>
    <row r="280" spans="1:11" ht="47.25" x14ac:dyDescent="0.2">
      <c r="A280" s="6" t="s">
        <v>136</v>
      </c>
      <c r="B280" s="3" t="s">
        <v>117</v>
      </c>
      <c r="C280" s="3" t="s">
        <v>117</v>
      </c>
      <c r="D280" s="3" t="s">
        <v>137</v>
      </c>
      <c r="E280" s="7" t="s">
        <v>0</v>
      </c>
      <c r="F280" s="5">
        <f>F281+F283</f>
        <v>66000</v>
      </c>
      <c r="G280" s="5">
        <f>G281+G283</f>
        <v>20000</v>
      </c>
      <c r="H280" s="5">
        <f>H281+H283</f>
        <v>0</v>
      </c>
      <c r="I280" s="5">
        <f t="shared" ref="I280:J280" si="113">I281+I283</f>
        <v>66000</v>
      </c>
      <c r="J280" s="5">
        <f t="shared" si="113"/>
        <v>45000</v>
      </c>
      <c r="K280" s="56">
        <f t="shared" si="108"/>
        <v>0.68181818181818177</v>
      </c>
    </row>
    <row r="281" spans="1:11" ht="47.25" x14ac:dyDescent="0.2">
      <c r="A281" s="6" t="s">
        <v>12</v>
      </c>
      <c r="B281" s="3" t="s">
        <v>117</v>
      </c>
      <c r="C281" s="3" t="s">
        <v>117</v>
      </c>
      <c r="D281" s="3" t="s">
        <v>137</v>
      </c>
      <c r="E281" s="3" t="s">
        <v>13</v>
      </c>
      <c r="F281" s="5">
        <f t="shared" ref="F281:J281" si="114">F282</f>
        <v>56000</v>
      </c>
      <c r="G281" s="5">
        <f t="shared" si="114"/>
        <v>10000</v>
      </c>
      <c r="H281" s="5">
        <f t="shared" si="114"/>
        <v>0</v>
      </c>
      <c r="I281" s="5">
        <f t="shared" si="114"/>
        <v>56000</v>
      </c>
      <c r="J281" s="5">
        <f t="shared" si="114"/>
        <v>35000</v>
      </c>
      <c r="K281" s="56">
        <f t="shared" si="108"/>
        <v>0.625</v>
      </c>
    </row>
    <row r="282" spans="1:11" ht="47.25" x14ac:dyDescent="0.2">
      <c r="A282" s="6" t="s">
        <v>14</v>
      </c>
      <c r="B282" s="3" t="s">
        <v>117</v>
      </c>
      <c r="C282" s="3" t="s">
        <v>117</v>
      </c>
      <c r="D282" s="3" t="s">
        <v>137</v>
      </c>
      <c r="E282" s="3" t="s">
        <v>15</v>
      </c>
      <c r="F282" s="5">
        <v>56000</v>
      </c>
      <c r="G282" s="5">
        <v>10000</v>
      </c>
      <c r="H282" s="5"/>
      <c r="I282" s="5">
        <v>56000</v>
      </c>
      <c r="J282" s="5">
        <v>35000</v>
      </c>
      <c r="K282" s="56">
        <f t="shared" si="108"/>
        <v>0.625</v>
      </c>
    </row>
    <row r="283" spans="1:11" s="12" customFormat="1" ht="31.5" x14ac:dyDescent="0.2">
      <c r="A283" s="6" t="s">
        <v>140</v>
      </c>
      <c r="B283" s="3" t="s">
        <v>117</v>
      </c>
      <c r="C283" s="3" t="s">
        <v>117</v>
      </c>
      <c r="D283" s="3" t="s">
        <v>137</v>
      </c>
      <c r="E283" s="3">
        <v>300</v>
      </c>
      <c r="F283" s="5">
        <f>F284</f>
        <v>10000</v>
      </c>
      <c r="G283" s="5">
        <f>G284</f>
        <v>10000</v>
      </c>
      <c r="H283" s="5">
        <f>H284</f>
        <v>0</v>
      </c>
      <c r="I283" s="5">
        <f t="shared" ref="I283:J283" si="115">I284</f>
        <v>10000</v>
      </c>
      <c r="J283" s="5">
        <f t="shared" si="115"/>
        <v>10000</v>
      </c>
      <c r="K283" s="56">
        <f t="shared" si="108"/>
        <v>1</v>
      </c>
    </row>
    <row r="284" spans="1:11" s="12" customFormat="1" ht="15.75" x14ac:dyDescent="0.2">
      <c r="A284" s="6" t="s">
        <v>142</v>
      </c>
      <c r="B284" s="3" t="s">
        <v>117</v>
      </c>
      <c r="C284" s="3" t="s">
        <v>117</v>
      </c>
      <c r="D284" s="3" t="s">
        <v>137</v>
      </c>
      <c r="E284" s="3">
        <v>360</v>
      </c>
      <c r="F284" s="5">
        <v>10000</v>
      </c>
      <c r="G284" s="5">
        <v>10000</v>
      </c>
      <c r="H284" s="5"/>
      <c r="I284" s="5">
        <v>10000</v>
      </c>
      <c r="J284" s="5">
        <v>10000</v>
      </c>
      <c r="K284" s="56">
        <f t="shared" si="108"/>
        <v>1</v>
      </c>
    </row>
    <row r="285" spans="1:11" ht="47.25" x14ac:dyDescent="0.2">
      <c r="A285" s="6" t="s">
        <v>138</v>
      </c>
      <c r="B285" s="3" t="s">
        <v>117</v>
      </c>
      <c r="C285" s="3" t="s">
        <v>117</v>
      </c>
      <c r="D285" s="3" t="s">
        <v>139</v>
      </c>
      <c r="E285" s="7" t="s">
        <v>0</v>
      </c>
      <c r="F285" s="5">
        <f>F286+F288</f>
        <v>15000</v>
      </c>
      <c r="G285" s="5">
        <f>G286+G288</f>
        <v>-35000</v>
      </c>
      <c r="H285" s="5">
        <f>H286+H288</f>
        <v>0</v>
      </c>
      <c r="I285" s="5">
        <f t="shared" ref="I285:J285" si="116">I286+I288</f>
        <v>15000</v>
      </c>
      <c r="J285" s="5">
        <f t="shared" si="116"/>
        <v>15000</v>
      </c>
      <c r="K285" s="56">
        <f t="shared" si="108"/>
        <v>1</v>
      </c>
    </row>
    <row r="286" spans="1:11" ht="47.25" x14ac:dyDescent="0.2">
      <c r="A286" s="6" t="s">
        <v>12</v>
      </c>
      <c r="B286" s="3" t="s">
        <v>117</v>
      </c>
      <c r="C286" s="3" t="s">
        <v>117</v>
      </c>
      <c r="D286" s="3" t="s">
        <v>139</v>
      </c>
      <c r="E286" s="3" t="s">
        <v>13</v>
      </c>
      <c r="F286" s="5">
        <f>F287</f>
        <v>15000</v>
      </c>
      <c r="G286" s="5">
        <f>G287</f>
        <v>0</v>
      </c>
      <c r="H286" s="5">
        <f>H287</f>
        <v>0</v>
      </c>
      <c r="I286" s="5">
        <f t="shared" ref="I286:J286" si="117">I287</f>
        <v>15000</v>
      </c>
      <c r="J286" s="5">
        <f t="shared" si="117"/>
        <v>15000</v>
      </c>
      <c r="K286" s="56">
        <f t="shared" si="108"/>
        <v>1</v>
      </c>
    </row>
    <row r="287" spans="1:11" ht="47.25" x14ac:dyDescent="0.2">
      <c r="A287" s="6" t="s">
        <v>14</v>
      </c>
      <c r="B287" s="3" t="s">
        <v>117</v>
      </c>
      <c r="C287" s="3" t="s">
        <v>117</v>
      </c>
      <c r="D287" s="3" t="s">
        <v>139</v>
      </c>
      <c r="E287" s="3" t="s">
        <v>15</v>
      </c>
      <c r="F287" s="5">
        <v>15000</v>
      </c>
      <c r="G287" s="5">
        <v>0</v>
      </c>
      <c r="H287" s="5">
        <v>0</v>
      </c>
      <c r="I287" s="5">
        <v>15000</v>
      </c>
      <c r="J287" s="5">
        <v>15000</v>
      </c>
      <c r="K287" s="56">
        <f t="shared" si="108"/>
        <v>1</v>
      </c>
    </row>
    <row r="288" spans="1:11" ht="0.75" customHeight="1" x14ac:dyDescent="0.2">
      <c r="A288" s="6" t="s">
        <v>140</v>
      </c>
      <c r="B288" s="3" t="s">
        <v>117</v>
      </c>
      <c r="C288" s="3" t="s">
        <v>117</v>
      </c>
      <c r="D288" s="3" t="s">
        <v>139</v>
      </c>
      <c r="E288" s="3" t="s">
        <v>141</v>
      </c>
      <c r="F288" s="5">
        <f>F289</f>
        <v>0</v>
      </c>
      <c r="G288" s="5">
        <f>G289</f>
        <v>-35000</v>
      </c>
      <c r="H288" s="5">
        <f>H289</f>
        <v>0</v>
      </c>
      <c r="I288" s="5">
        <f t="shared" ref="I288:J288" si="118">I289</f>
        <v>0</v>
      </c>
      <c r="J288" s="5">
        <f t="shared" si="118"/>
        <v>0</v>
      </c>
      <c r="K288" s="56" t="e">
        <f t="shared" si="108"/>
        <v>#DIV/0!</v>
      </c>
    </row>
    <row r="289" spans="1:11" ht="15.75" hidden="1" x14ac:dyDescent="0.2">
      <c r="A289" s="6" t="s">
        <v>142</v>
      </c>
      <c r="B289" s="3" t="s">
        <v>117</v>
      </c>
      <c r="C289" s="3" t="s">
        <v>117</v>
      </c>
      <c r="D289" s="3" t="s">
        <v>139</v>
      </c>
      <c r="E289" s="3" t="s">
        <v>143</v>
      </c>
      <c r="F289" s="5"/>
      <c r="G289" s="5">
        <v>-35000</v>
      </c>
      <c r="H289" s="5"/>
      <c r="I289" s="5"/>
      <c r="J289" s="5"/>
      <c r="K289" s="56" t="e">
        <f t="shared" si="108"/>
        <v>#DIV/0!</v>
      </c>
    </row>
    <row r="290" spans="1:11" ht="31.5" x14ac:dyDescent="0.2">
      <c r="A290" s="6" t="s">
        <v>144</v>
      </c>
      <c r="B290" s="3" t="s">
        <v>117</v>
      </c>
      <c r="C290" s="3" t="s">
        <v>117</v>
      </c>
      <c r="D290" s="3" t="s">
        <v>145</v>
      </c>
      <c r="E290" s="7" t="s">
        <v>0</v>
      </c>
      <c r="F290" s="5">
        <f>F291+F293</f>
        <v>233350</v>
      </c>
      <c r="G290" s="5">
        <f>G291+G293</f>
        <v>15000</v>
      </c>
      <c r="H290" s="5">
        <f>H291+H293</f>
        <v>0</v>
      </c>
      <c r="I290" s="5">
        <f t="shared" ref="I290:J290" si="119">I291+I293</f>
        <v>233350</v>
      </c>
      <c r="J290" s="5">
        <f t="shared" si="119"/>
        <v>233282.3</v>
      </c>
      <c r="K290" s="56">
        <f t="shared" si="108"/>
        <v>0.99970987786586663</v>
      </c>
    </row>
    <row r="291" spans="1:11" ht="47.25" x14ac:dyDescent="0.2">
      <c r="A291" s="6" t="s">
        <v>12</v>
      </c>
      <c r="B291" s="3" t="s">
        <v>117</v>
      </c>
      <c r="C291" s="3" t="s">
        <v>117</v>
      </c>
      <c r="D291" s="3" t="s">
        <v>145</v>
      </c>
      <c r="E291" s="3" t="s">
        <v>13</v>
      </c>
      <c r="F291" s="5">
        <f>F292</f>
        <v>233350</v>
      </c>
      <c r="G291" s="5">
        <f>G292</f>
        <v>15000</v>
      </c>
      <c r="H291" s="5">
        <f>H292</f>
        <v>0</v>
      </c>
      <c r="I291" s="5">
        <f t="shared" ref="I291:J291" si="120">I292</f>
        <v>233350</v>
      </c>
      <c r="J291" s="5">
        <f t="shared" si="120"/>
        <v>233282.3</v>
      </c>
      <c r="K291" s="56">
        <f t="shared" si="108"/>
        <v>0.99970987786586663</v>
      </c>
    </row>
    <row r="292" spans="1:11" ht="47.25" x14ac:dyDescent="0.2">
      <c r="A292" s="6" t="s">
        <v>14</v>
      </c>
      <c r="B292" s="3" t="s">
        <v>117</v>
      </c>
      <c r="C292" s="3" t="s">
        <v>117</v>
      </c>
      <c r="D292" s="3" t="s">
        <v>145</v>
      </c>
      <c r="E292" s="3" t="s">
        <v>15</v>
      </c>
      <c r="F292" s="5">
        <v>233350</v>
      </c>
      <c r="G292" s="5">
        <v>15000</v>
      </c>
      <c r="H292" s="5"/>
      <c r="I292" s="5">
        <v>233350</v>
      </c>
      <c r="J292" s="5">
        <v>233282.3</v>
      </c>
      <c r="K292" s="56">
        <f t="shared" si="108"/>
        <v>0.99970987786586663</v>
      </c>
    </row>
    <row r="293" spans="1:11" ht="0.75" customHeight="1" x14ac:dyDescent="0.2">
      <c r="A293" s="6" t="s">
        <v>140</v>
      </c>
      <c r="B293" s="3" t="s">
        <v>117</v>
      </c>
      <c r="C293" s="3" t="s">
        <v>117</v>
      </c>
      <c r="D293" s="3" t="s">
        <v>145</v>
      </c>
      <c r="E293" s="3" t="s">
        <v>141</v>
      </c>
      <c r="F293" s="5">
        <f>F294</f>
        <v>0</v>
      </c>
      <c r="G293" s="5">
        <f>G294</f>
        <v>0</v>
      </c>
      <c r="H293" s="5">
        <f>H294</f>
        <v>0</v>
      </c>
      <c r="I293" s="5">
        <f t="shared" ref="I293:J293" si="121">I294</f>
        <v>0</v>
      </c>
      <c r="J293" s="5">
        <f t="shared" si="121"/>
        <v>0</v>
      </c>
      <c r="K293" s="56" t="e">
        <f t="shared" si="108"/>
        <v>#DIV/0!</v>
      </c>
    </row>
    <row r="294" spans="1:11" ht="15.75" hidden="1" x14ac:dyDescent="0.2">
      <c r="A294" s="6" t="s">
        <v>142</v>
      </c>
      <c r="B294" s="3" t="s">
        <v>117</v>
      </c>
      <c r="C294" s="3" t="s">
        <v>117</v>
      </c>
      <c r="D294" s="3" t="s">
        <v>145</v>
      </c>
      <c r="E294" s="3" t="s">
        <v>143</v>
      </c>
      <c r="F294" s="5"/>
      <c r="G294" s="5">
        <v>0</v>
      </c>
      <c r="H294" s="5">
        <v>0</v>
      </c>
      <c r="I294" s="5"/>
      <c r="J294" s="5"/>
      <c r="K294" s="56" t="e">
        <f t="shared" si="108"/>
        <v>#DIV/0!</v>
      </c>
    </row>
    <row r="295" spans="1:11" ht="31.5" x14ac:dyDescent="0.2">
      <c r="A295" s="4" t="s">
        <v>146</v>
      </c>
      <c r="B295" s="3" t="s">
        <v>117</v>
      </c>
      <c r="C295" s="3" t="s">
        <v>58</v>
      </c>
      <c r="D295" s="3" t="s">
        <v>0</v>
      </c>
      <c r="E295" s="3" t="s">
        <v>0</v>
      </c>
      <c r="F295" s="5">
        <f>F296+F299+F306+F309+F312+F315</f>
        <v>16420017</v>
      </c>
      <c r="G295" s="5">
        <f>G296+G299+G306+G309+G312+G315</f>
        <v>100000</v>
      </c>
      <c r="H295" s="5">
        <f>H296+H299+H306+H309+H312+H315</f>
        <v>381009</v>
      </c>
      <c r="I295" s="5">
        <f>I296+I299+I306+I309+I312+I315+I318</f>
        <v>16451389.68</v>
      </c>
      <c r="J295" s="5">
        <f>J296+J299+J306+J309+J312+J315+J318</f>
        <v>16069740.699999999</v>
      </c>
      <c r="K295" s="56">
        <f t="shared" si="108"/>
        <v>0.97680141389733344</v>
      </c>
    </row>
    <row r="296" spans="1:11" ht="47.25" x14ac:dyDescent="0.2">
      <c r="A296" s="6" t="s">
        <v>10</v>
      </c>
      <c r="B296" s="3" t="s">
        <v>117</v>
      </c>
      <c r="C296" s="3" t="s">
        <v>58</v>
      </c>
      <c r="D296" s="3" t="s">
        <v>147</v>
      </c>
      <c r="E296" s="7" t="s">
        <v>0</v>
      </c>
      <c r="F296" s="5">
        <f t="shared" ref="F296:J297" si="122">F297</f>
        <v>1032285</v>
      </c>
      <c r="G296" s="5">
        <f t="shared" si="122"/>
        <v>0</v>
      </c>
      <c r="H296" s="5">
        <f t="shared" si="122"/>
        <v>-36362</v>
      </c>
      <c r="I296" s="5">
        <f t="shared" si="122"/>
        <v>1032285</v>
      </c>
      <c r="J296" s="5">
        <f t="shared" si="122"/>
        <v>981169.54</v>
      </c>
      <c r="K296" s="56">
        <f t="shared" si="108"/>
        <v>0.95048319020425565</v>
      </c>
    </row>
    <row r="297" spans="1:11" ht="110.25" x14ac:dyDescent="0.2">
      <c r="A297" s="6" t="s">
        <v>4</v>
      </c>
      <c r="B297" s="3" t="s">
        <v>117</v>
      </c>
      <c r="C297" s="3" t="s">
        <v>58</v>
      </c>
      <c r="D297" s="3" t="s">
        <v>147</v>
      </c>
      <c r="E297" s="3" t="s">
        <v>5</v>
      </c>
      <c r="F297" s="5">
        <f t="shared" si="122"/>
        <v>1032285</v>
      </c>
      <c r="G297" s="5">
        <f t="shared" si="122"/>
        <v>0</v>
      </c>
      <c r="H297" s="5">
        <f t="shared" si="122"/>
        <v>-36362</v>
      </c>
      <c r="I297" s="5">
        <f t="shared" si="122"/>
        <v>1032285</v>
      </c>
      <c r="J297" s="5">
        <f t="shared" si="122"/>
        <v>981169.54</v>
      </c>
      <c r="K297" s="56">
        <f t="shared" si="108"/>
        <v>0.95048319020425565</v>
      </c>
    </row>
    <row r="298" spans="1:11" ht="47.25" x14ac:dyDescent="0.2">
      <c r="A298" s="6" t="s">
        <v>6</v>
      </c>
      <c r="B298" s="3" t="s">
        <v>117</v>
      </c>
      <c r="C298" s="3" t="s">
        <v>58</v>
      </c>
      <c r="D298" s="3" t="s">
        <v>147</v>
      </c>
      <c r="E298" s="3" t="s">
        <v>7</v>
      </c>
      <c r="F298" s="5">
        <v>1032285</v>
      </c>
      <c r="G298" s="5">
        <v>0</v>
      </c>
      <c r="H298" s="5">
        <v>-36362</v>
      </c>
      <c r="I298" s="5">
        <v>1032285</v>
      </c>
      <c r="J298" s="5">
        <v>981169.54</v>
      </c>
      <c r="K298" s="56">
        <f t="shared" si="108"/>
        <v>0.95048319020425565</v>
      </c>
    </row>
    <row r="299" spans="1:11" ht="63" x14ac:dyDescent="0.2">
      <c r="A299" s="6" t="s">
        <v>148</v>
      </c>
      <c r="B299" s="3" t="s">
        <v>117</v>
      </c>
      <c r="C299" s="3" t="s">
        <v>58</v>
      </c>
      <c r="D299" s="3" t="s">
        <v>149</v>
      </c>
      <c r="E299" s="7" t="s">
        <v>0</v>
      </c>
      <c r="F299" s="5">
        <f>F300+F302+F304</f>
        <v>13080494</v>
      </c>
      <c r="G299" s="5">
        <f>G300+G302+G304</f>
        <v>50000</v>
      </c>
      <c r="H299" s="5">
        <f>H300+H302+H304</f>
        <v>413071</v>
      </c>
      <c r="I299" s="5">
        <f t="shared" ref="I299:J299" si="123">I300+I302+I304</f>
        <v>13080494</v>
      </c>
      <c r="J299" s="5">
        <f t="shared" si="123"/>
        <v>12994600.120000001</v>
      </c>
      <c r="K299" s="56">
        <f t="shared" si="108"/>
        <v>0.99343343760564407</v>
      </c>
    </row>
    <row r="300" spans="1:11" ht="110.25" x14ac:dyDescent="0.2">
      <c r="A300" s="6" t="s">
        <v>4</v>
      </c>
      <c r="B300" s="3" t="s">
        <v>117</v>
      </c>
      <c r="C300" s="3" t="s">
        <v>58</v>
      </c>
      <c r="D300" s="3" t="s">
        <v>149</v>
      </c>
      <c r="E300" s="3" t="s">
        <v>5</v>
      </c>
      <c r="F300" s="5">
        <f>F301</f>
        <v>11813483</v>
      </c>
      <c r="G300" s="5">
        <f>G301</f>
        <v>0</v>
      </c>
      <c r="H300" s="5">
        <f>H301</f>
        <v>328950</v>
      </c>
      <c r="I300" s="5">
        <f t="shared" ref="I300:J300" si="124">I301</f>
        <v>11813483</v>
      </c>
      <c r="J300" s="5">
        <f t="shared" si="124"/>
        <v>11788561.210000001</v>
      </c>
      <c r="K300" s="56">
        <f t="shared" si="108"/>
        <v>0.99789039439088378</v>
      </c>
    </row>
    <row r="301" spans="1:11" ht="47.25" x14ac:dyDescent="0.2">
      <c r="A301" s="6" t="s">
        <v>6</v>
      </c>
      <c r="B301" s="3" t="s">
        <v>117</v>
      </c>
      <c r="C301" s="3" t="s">
        <v>58</v>
      </c>
      <c r="D301" s="3" t="s">
        <v>149</v>
      </c>
      <c r="E301" s="3" t="s">
        <v>7</v>
      </c>
      <c r="F301" s="5">
        <v>11813483</v>
      </c>
      <c r="G301" s="5">
        <v>0</v>
      </c>
      <c r="H301" s="5">
        <v>328950</v>
      </c>
      <c r="I301" s="5">
        <v>11813483</v>
      </c>
      <c r="J301" s="5">
        <v>11788561.210000001</v>
      </c>
      <c r="K301" s="56">
        <f t="shared" si="108"/>
        <v>0.99789039439088378</v>
      </c>
    </row>
    <row r="302" spans="1:11" ht="47.25" x14ac:dyDescent="0.2">
      <c r="A302" s="6" t="s">
        <v>12</v>
      </c>
      <c r="B302" s="3" t="s">
        <v>117</v>
      </c>
      <c r="C302" s="3" t="s">
        <v>58</v>
      </c>
      <c r="D302" s="3" t="s">
        <v>149</v>
      </c>
      <c r="E302" s="3" t="s">
        <v>13</v>
      </c>
      <c r="F302" s="5">
        <f>F303</f>
        <v>1114606</v>
      </c>
      <c r="G302" s="5">
        <f>G303</f>
        <v>50000</v>
      </c>
      <c r="H302" s="5">
        <f>H303</f>
        <v>88191</v>
      </c>
      <c r="I302" s="5">
        <f t="shared" ref="I302:J302" si="125">I303</f>
        <v>1114606</v>
      </c>
      <c r="J302" s="5">
        <f t="shared" si="125"/>
        <v>1053633.9099999999</v>
      </c>
      <c r="K302" s="56">
        <f t="shared" si="108"/>
        <v>0.9452971812461084</v>
      </c>
    </row>
    <row r="303" spans="1:11" ht="47.25" x14ac:dyDescent="0.2">
      <c r="A303" s="6" t="s">
        <v>14</v>
      </c>
      <c r="B303" s="3" t="s">
        <v>117</v>
      </c>
      <c r="C303" s="3" t="s">
        <v>58</v>
      </c>
      <c r="D303" s="3" t="s">
        <v>149</v>
      </c>
      <c r="E303" s="3" t="s">
        <v>15</v>
      </c>
      <c r="F303" s="5">
        <v>1114606</v>
      </c>
      <c r="G303" s="5">
        <v>50000</v>
      </c>
      <c r="H303" s="5">
        <v>88191</v>
      </c>
      <c r="I303" s="5">
        <v>1114606</v>
      </c>
      <c r="J303" s="5">
        <v>1053633.9099999999</v>
      </c>
      <c r="K303" s="56">
        <f t="shared" si="108"/>
        <v>0.9452971812461084</v>
      </c>
    </row>
    <row r="304" spans="1:11" ht="15.75" x14ac:dyDescent="0.2">
      <c r="A304" s="6" t="s">
        <v>22</v>
      </c>
      <c r="B304" s="3" t="s">
        <v>117</v>
      </c>
      <c r="C304" s="3" t="s">
        <v>58</v>
      </c>
      <c r="D304" s="3" t="s">
        <v>149</v>
      </c>
      <c r="E304" s="3" t="s">
        <v>23</v>
      </c>
      <c r="F304" s="5">
        <f>F305</f>
        <v>152405</v>
      </c>
      <c r="G304" s="5">
        <f>G305</f>
        <v>0</v>
      </c>
      <c r="H304" s="5">
        <f>H305</f>
        <v>-4070</v>
      </c>
      <c r="I304" s="5">
        <f t="shared" ref="I304:J304" si="126">I305</f>
        <v>152405</v>
      </c>
      <c r="J304" s="5">
        <f t="shared" si="126"/>
        <v>152405</v>
      </c>
      <c r="K304" s="56">
        <f t="shared" si="108"/>
        <v>1</v>
      </c>
    </row>
    <row r="305" spans="1:11" ht="31.5" x14ac:dyDescent="0.2">
      <c r="A305" s="6" t="s">
        <v>24</v>
      </c>
      <c r="B305" s="3" t="s">
        <v>117</v>
      </c>
      <c r="C305" s="3" t="s">
        <v>58</v>
      </c>
      <c r="D305" s="3" t="s">
        <v>149</v>
      </c>
      <c r="E305" s="3" t="s">
        <v>25</v>
      </c>
      <c r="F305" s="5">
        <v>152405</v>
      </c>
      <c r="G305" s="5">
        <v>0</v>
      </c>
      <c r="H305" s="5">
        <v>-4070</v>
      </c>
      <c r="I305" s="5">
        <v>152405</v>
      </c>
      <c r="J305" s="5">
        <v>152405</v>
      </c>
      <c r="K305" s="56">
        <f t="shared" si="108"/>
        <v>1</v>
      </c>
    </row>
    <row r="306" spans="1:11" ht="31.5" x14ac:dyDescent="0.2">
      <c r="A306" s="6" t="s">
        <v>150</v>
      </c>
      <c r="B306" s="3" t="s">
        <v>117</v>
      </c>
      <c r="C306" s="3" t="s">
        <v>58</v>
      </c>
      <c r="D306" s="3" t="s">
        <v>151</v>
      </c>
      <c r="E306" s="7" t="s">
        <v>0</v>
      </c>
      <c r="F306" s="5">
        <f t="shared" ref="F306:J307" si="127">F307</f>
        <v>1926838</v>
      </c>
      <c r="G306" s="5">
        <f t="shared" si="127"/>
        <v>0</v>
      </c>
      <c r="H306" s="5">
        <f t="shared" si="127"/>
        <v>4300</v>
      </c>
      <c r="I306" s="5">
        <f t="shared" si="127"/>
        <v>1926838</v>
      </c>
      <c r="J306" s="5">
        <f t="shared" si="127"/>
        <v>1736798.36</v>
      </c>
      <c r="K306" s="56">
        <f t="shared" si="108"/>
        <v>0.90137227935093667</v>
      </c>
    </row>
    <row r="307" spans="1:11" ht="63" x14ac:dyDescent="0.2">
      <c r="A307" s="6" t="s">
        <v>47</v>
      </c>
      <c r="B307" s="3" t="s">
        <v>117</v>
      </c>
      <c r="C307" s="3" t="s">
        <v>58</v>
      </c>
      <c r="D307" s="3" t="s">
        <v>151</v>
      </c>
      <c r="E307" s="3" t="s">
        <v>48</v>
      </c>
      <c r="F307" s="5">
        <f t="shared" si="127"/>
        <v>1926838</v>
      </c>
      <c r="G307" s="5">
        <f t="shared" si="127"/>
        <v>0</v>
      </c>
      <c r="H307" s="5">
        <f t="shared" si="127"/>
        <v>4300</v>
      </c>
      <c r="I307" s="5">
        <f t="shared" si="127"/>
        <v>1926838</v>
      </c>
      <c r="J307" s="5">
        <f t="shared" si="127"/>
        <v>1736798.36</v>
      </c>
      <c r="K307" s="56">
        <f t="shared" si="108"/>
        <v>0.90137227935093667</v>
      </c>
    </row>
    <row r="308" spans="1:11" ht="15.75" x14ac:dyDescent="0.2">
      <c r="A308" s="6" t="s">
        <v>49</v>
      </c>
      <c r="B308" s="3" t="s">
        <v>117</v>
      </c>
      <c r="C308" s="3" t="s">
        <v>58</v>
      </c>
      <c r="D308" s="3" t="s">
        <v>151</v>
      </c>
      <c r="E308" s="3" t="s">
        <v>50</v>
      </c>
      <c r="F308" s="5">
        <v>1926838</v>
      </c>
      <c r="G308" s="5">
        <v>0</v>
      </c>
      <c r="H308" s="5">
        <v>4300</v>
      </c>
      <c r="I308" s="5">
        <v>1926838</v>
      </c>
      <c r="J308" s="5">
        <v>1736798.36</v>
      </c>
      <c r="K308" s="56">
        <f t="shared" si="108"/>
        <v>0.90137227935093667</v>
      </c>
    </row>
    <row r="309" spans="1:11" ht="63" x14ac:dyDescent="0.2">
      <c r="A309" s="6" t="s">
        <v>152</v>
      </c>
      <c r="B309" s="3" t="s">
        <v>117</v>
      </c>
      <c r="C309" s="3" t="s">
        <v>58</v>
      </c>
      <c r="D309" s="3" t="s">
        <v>153</v>
      </c>
      <c r="E309" s="7" t="s">
        <v>0</v>
      </c>
      <c r="F309" s="5">
        <f t="shared" ref="F309:J310" si="128">F310</f>
        <v>150000</v>
      </c>
      <c r="G309" s="5">
        <f t="shared" si="128"/>
        <v>50000</v>
      </c>
      <c r="H309" s="5">
        <f t="shared" si="128"/>
        <v>0</v>
      </c>
      <c r="I309" s="5">
        <f t="shared" si="128"/>
        <v>150000</v>
      </c>
      <c r="J309" s="5">
        <f t="shared" si="128"/>
        <v>108900</v>
      </c>
      <c r="K309" s="56">
        <f t="shared" si="108"/>
        <v>0.72599999999999998</v>
      </c>
    </row>
    <row r="310" spans="1:11" ht="47.25" x14ac:dyDescent="0.2">
      <c r="A310" s="6" t="s">
        <v>12</v>
      </c>
      <c r="B310" s="3" t="s">
        <v>117</v>
      </c>
      <c r="C310" s="3" t="s">
        <v>58</v>
      </c>
      <c r="D310" s="3" t="s">
        <v>153</v>
      </c>
      <c r="E310" s="3" t="s">
        <v>13</v>
      </c>
      <c r="F310" s="5">
        <f t="shared" si="128"/>
        <v>150000</v>
      </c>
      <c r="G310" s="5">
        <f t="shared" si="128"/>
        <v>50000</v>
      </c>
      <c r="H310" s="5">
        <f t="shared" si="128"/>
        <v>0</v>
      </c>
      <c r="I310" s="5">
        <f t="shared" si="128"/>
        <v>150000</v>
      </c>
      <c r="J310" s="5">
        <f t="shared" si="128"/>
        <v>108900</v>
      </c>
      <c r="K310" s="56">
        <f t="shared" si="108"/>
        <v>0.72599999999999998</v>
      </c>
    </row>
    <row r="311" spans="1:11" ht="47.25" x14ac:dyDescent="0.2">
      <c r="A311" s="6" t="s">
        <v>14</v>
      </c>
      <c r="B311" s="3" t="s">
        <v>117</v>
      </c>
      <c r="C311" s="3" t="s">
        <v>58</v>
      </c>
      <c r="D311" s="3" t="s">
        <v>153</v>
      </c>
      <c r="E311" s="3" t="s">
        <v>15</v>
      </c>
      <c r="F311" s="5">
        <v>150000</v>
      </c>
      <c r="G311" s="5">
        <v>50000</v>
      </c>
      <c r="H311" s="5"/>
      <c r="I311" s="5">
        <v>150000</v>
      </c>
      <c r="J311" s="5">
        <v>108900</v>
      </c>
      <c r="K311" s="56">
        <f t="shared" si="108"/>
        <v>0.72599999999999998</v>
      </c>
    </row>
    <row r="312" spans="1:11" ht="15.75" x14ac:dyDescent="0.2">
      <c r="A312" s="6" t="s">
        <v>154</v>
      </c>
      <c r="B312" s="3" t="s">
        <v>117</v>
      </c>
      <c r="C312" s="3" t="s">
        <v>58</v>
      </c>
      <c r="D312" s="3" t="s">
        <v>155</v>
      </c>
      <c r="E312" s="7" t="s">
        <v>0</v>
      </c>
      <c r="F312" s="5">
        <f t="shared" ref="F312:J313" si="129">F313</f>
        <v>54000</v>
      </c>
      <c r="G312" s="5">
        <f t="shared" si="129"/>
        <v>0</v>
      </c>
      <c r="H312" s="5">
        <f t="shared" si="129"/>
        <v>0</v>
      </c>
      <c r="I312" s="5">
        <f t="shared" si="129"/>
        <v>54000</v>
      </c>
      <c r="J312" s="5">
        <f t="shared" si="129"/>
        <v>40500</v>
      </c>
      <c r="K312" s="56">
        <f t="shared" si="108"/>
        <v>0.75</v>
      </c>
    </row>
    <row r="313" spans="1:11" ht="31.5" x14ac:dyDescent="0.2">
      <c r="A313" s="6" t="s">
        <v>140</v>
      </c>
      <c r="B313" s="3" t="s">
        <v>117</v>
      </c>
      <c r="C313" s="3" t="s">
        <v>58</v>
      </c>
      <c r="D313" s="3" t="s">
        <v>155</v>
      </c>
      <c r="E313" s="3" t="s">
        <v>141</v>
      </c>
      <c r="F313" s="5">
        <f t="shared" si="129"/>
        <v>54000</v>
      </c>
      <c r="G313" s="5">
        <f t="shared" si="129"/>
        <v>0</v>
      </c>
      <c r="H313" s="5">
        <f t="shared" si="129"/>
        <v>0</v>
      </c>
      <c r="I313" s="5">
        <f t="shared" si="129"/>
        <v>54000</v>
      </c>
      <c r="J313" s="5">
        <f t="shared" si="129"/>
        <v>40500</v>
      </c>
      <c r="K313" s="56">
        <f t="shared" si="108"/>
        <v>0.75</v>
      </c>
    </row>
    <row r="314" spans="1:11" ht="15.75" x14ac:dyDescent="0.2">
      <c r="A314" s="6" t="s">
        <v>154</v>
      </c>
      <c r="B314" s="3" t="s">
        <v>117</v>
      </c>
      <c r="C314" s="3" t="s">
        <v>58</v>
      </c>
      <c r="D314" s="3" t="s">
        <v>155</v>
      </c>
      <c r="E314" s="3" t="s">
        <v>156</v>
      </c>
      <c r="F314" s="5">
        <v>54000</v>
      </c>
      <c r="G314" s="5">
        <v>0</v>
      </c>
      <c r="H314" s="5">
        <v>0</v>
      </c>
      <c r="I314" s="5">
        <v>54000</v>
      </c>
      <c r="J314" s="5">
        <v>40500</v>
      </c>
      <c r="K314" s="56">
        <f t="shared" si="108"/>
        <v>0.75</v>
      </c>
    </row>
    <row r="315" spans="1:11" ht="173.25" x14ac:dyDescent="0.2">
      <c r="A315" s="6" t="s">
        <v>223</v>
      </c>
      <c r="B315" s="3" t="s">
        <v>117</v>
      </c>
      <c r="C315" s="3" t="s">
        <v>58</v>
      </c>
      <c r="D315" s="3" t="s">
        <v>224</v>
      </c>
      <c r="E315" s="7" t="s">
        <v>0</v>
      </c>
      <c r="F315" s="5">
        <f t="shared" ref="F315:J316" si="130">F316</f>
        <v>176400</v>
      </c>
      <c r="G315" s="5">
        <f t="shared" si="130"/>
        <v>0</v>
      </c>
      <c r="H315" s="5">
        <f t="shared" si="130"/>
        <v>0</v>
      </c>
      <c r="I315" s="5">
        <f t="shared" si="130"/>
        <v>176400</v>
      </c>
      <c r="J315" s="5">
        <f t="shared" si="130"/>
        <v>176400</v>
      </c>
      <c r="K315" s="56">
        <f t="shared" si="108"/>
        <v>1</v>
      </c>
    </row>
    <row r="316" spans="1:11" ht="31.5" x14ac:dyDescent="0.2">
      <c r="A316" s="6" t="s">
        <v>140</v>
      </c>
      <c r="B316" s="3" t="s">
        <v>117</v>
      </c>
      <c r="C316" s="3" t="s">
        <v>58</v>
      </c>
      <c r="D316" s="3" t="s">
        <v>224</v>
      </c>
      <c r="E316" s="3" t="s">
        <v>141</v>
      </c>
      <c r="F316" s="5">
        <f t="shared" si="130"/>
        <v>176400</v>
      </c>
      <c r="G316" s="5">
        <f t="shared" si="130"/>
        <v>0</v>
      </c>
      <c r="H316" s="5">
        <f t="shared" si="130"/>
        <v>0</v>
      </c>
      <c r="I316" s="5">
        <f t="shared" si="130"/>
        <v>176400</v>
      </c>
      <c r="J316" s="5">
        <f t="shared" si="130"/>
        <v>176400</v>
      </c>
      <c r="K316" s="56">
        <f t="shared" si="108"/>
        <v>1</v>
      </c>
    </row>
    <row r="317" spans="1:11" ht="47.25" x14ac:dyDescent="0.2">
      <c r="A317" s="6" t="s">
        <v>157</v>
      </c>
      <c r="B317" s="3" t="s">
        <v>117</v>
      </c>
      <c r="C317" s="3" t="s">
        <v>58</v>
      </c>
      <c r="D317" s="3" t="s">
        <v>224</v>
      </c>
      <c r="E317" s="3" t="s">
        <v>158</v>
      </c>
      <c r="F317" s="5">
        <v>176400</v>
      </c>
      <c r="G317" s="5">
        <v>0</v>
      </c>
      <c r="H317" s="5">
        <v>0</v>
      </c>
      <c r="I317" s="5">
        <v>176400</v>
      </c>
      <c r="J317" s="5">
        <v>176400</v>
      </c>
      <c r="K317" s="56">
        <f t="shared" si="108"/>
        <v>1</v>
      </c>
    </row>
    <row r="318" spans="1:11" s="58" customFormat="1" ht="63" x14ac:dyDescent="0.2">
      <c r="A318" s="13" t="s">
        <v>297</v>
      </c>
      <c r="B318" s="14" t="s">
        <v>117</v>
      </c>
      <c r="C318" s="14" t="s">
        <v>58</v>
      </c>
      <c r="D318" s="14" t="s">
        <v>298</v>
      </c>
      <c r="E318" s="60"/>
      <c r="F318" s="5"/>
      <c r="G318" s="5"/>
      <c r="H318" s="5"/>
      <c r="I318" s="5">
        <f>I319</f>
        <v>31372.68</v>
      </c>
      <c r="J318" s="5">
        <f>J319</f>
        <v>31372.68</v>
      </c>
      <c r="K318" s="56">
        <f t="shared" si="108"/>
        <v>1</v>
      </c>
    </row>
    <row r="319" spans="1:11" s="58" customFormat="1" ht="110.25" x14ac:dyDescent="0.2">
      <c r="A319" s="6" t="s">
        <v>4</v>
      </c>
      <c r="B319" s="14" t="s">
        <v>117</v>
      </c>
      <c r="C319" s="14" t="s">
        <v>58</v>
      </c>
      <c r="D319" s="14" t="s">
        <v>298</v>
      </c>
      <c r="E319" s="14" t="s">
        <v>5</v>
      </c>
      <c r="F319" s="5"/>
      <c r="G319" s="5"/>
      <c r="H319" s="5"/>
      <c r="I319" s="5">
        <f>I320</f>
        <v>31372.68</v>
      </c>
      <c r="J319" s="5">
        <f>J320</f>
        <v>31372.68</v>
      </c>
      <c r="K319" s="56">
        <f t="shared" si="108"/>
        <v>1</v>
      </c>
    </row>
    <row r="320" spans="1:11" s="58" customFormat="1" ht="47.25" x14ac:dyDescent="0.2">
      <c r="A320" s="6" t="s">
        <v>6</v>
      </c>
      <c r="B320" s="14" t="s">
        <v>117</v>
      </c>
      <c r="C320" s="14" t="s">
        <v>58</v>
      </c>
      <c r="D320" s="14" t="s">
        <v>298</v>
      </c>
      <c r="E320" s="14" t="s">
        <v>7</v>
      </c>
      <c r="F320" s="5"/>
      <c r="G320" s="5"/>
      <c r="H320" s="5"/>
      <c r="I320" s="5">
        <v>31372.68</v>
      </c>
      <c r="J320" s="5">
        <v>31372.68</v>
      </c>
      <c r="K320" s="56">
        <f t="shared" si="108"/>
        <v>1</v>
      </c>
    </row>
    <row r="321" spans="1:11" ht="15.75" x14ac:dyDescent="0.2">
      <c r="A321" s="4" t="s">
        <v>159</v>
      </c>
      <c r="B321" s="3" t="s">
        <v>160</v>
      </c>
      <c r="C321" s="3" t="s">
        <v>0</v>
      </c>
      <c r="D321" s="3" t="s">
        <v>0</v>
      </c>
      <c r="E321" s="3" t="s">
        <v>0</v>
      </c>
      <c r="F321" s="5">
        <f>F322+F344</f>
        <v>30254203.93</v>
      </c>
      <c r="G321" s="5">
        <f>G322+G344</f>
        <v>1111563.76</v>
      </c>
      <c r="H321" s="5">
        <f>H322+H344</f>
        <v>581960.96000000008</v>
      </c>
      <c r="I321" s="5">
        <f t="shared" ref="I321:J321" si="131">I322+I344</f>
        <v>30279687.719999999</v>
      </c>
      <c r="J321" s="5">
        <f t="shared" si="131"/>
        <v>29934684.199999996</v>
      </c>
      <c r="K321" s="56">
        <f t="shared" si="108"/>
        <v>0.98860610706456775</v>
      </c>
    </row>
    <row r="322" spans="1:11" ht="15.75" x14ac:dyDescent="0.2">
      <c r="A322" s="4" t="s">
        <v>161</v>
      </c>
      <c r="B322" s="3" t="s">
        <v>160</v>
      </c>
      <c r="C322" s="3" t="s">
        <v>1</v>
      </c>
      <c r="D322" s="3" t="s">
        <v>0</v>
      </c>
      <c r="E322" s="3" t="s">
        <v>0</v>
      </c>
      <c r="F322" s="5">
        <f>F323+F326+F329+F332+F335+F341+F338</f>
        <v>19969341.27</v>
      </c>
      <c r="G322" s="5">
        <f>G323+G326+G329+G332+G335+G341+G338</f>
        <v>978288.15999999992</v>
      </c>
      <c r="H322" s="5">
        <f>H323+H326+H329+H332+H335+H341+H338</f>
        <v>-42065.1</v>
      </c>
      <c r="I322" s="5">
        <f t="shared" ref="I322:J322" si="132">I323+I326+I329+I332+I335+I341+I338</f>
        <v>19969341.27</v>
      </c>
      <c r="J322" s="5">
        <f t="shared" si="132"/>
        <v>19720283.249999996</v>
      </c>
      <c r="K322" s="56">
        <f t="shared" si="108"/>
        <v>0.98752798018559762</v>
      </c>
    </row>
    <row r="323" spans="1:11" ht="15.75" x14ac:dyDescent="0.2">
      <c r="A323" s="6" t="s">
        <v>162</v>
      </c>
      <c r="B323" s="3" t="s">
        <v>160</v>
      </c>
      <c r="C323" s="3" t="s">
        <v>1</v>
      </c>
      <c r="D323" s="3" t="s">
        <v>163</v>
      </c>
      <c r="E323" s="7" t="s">
        <v>0</v>
      </c>
      <c r="F323" s="5">
        <f t="shared" ref="F323:J324" si="133">F324</f>
        <v>6014718.1500000004</v>
      </c>
      <c r="G323" s="5">
        <f t="shared" si="133"/>
        <v>505702.47</v>
      </c>
      <c r="H323" s="5">
        <f t="shared" si="133"/>
        <v>105681</v>
      </c>
      <c r="I323" s="5">
        <f t="shared" si="133"/>
        <v>6014718.1500000004</v>
      </c>
      <c r="J323" s="5">
        <f t="shared" si="133"/>
        <v>5953064.8300000001</v>
      </c>
      <c r="K323" s="56">
        <f t="shared" si="108"/>
        <v>0.98974959117577266</v>
      </c>
    </row>
    <row r="324" spans="1:11" ht="63" x14ac:dyDescent="0.2">
      <c r="A324" s="6" t="s">
        <v>47</v>
      </c>
      <c r="B324" s="3" t="s">
        <v>160</v>
      </c>
      <c r="C324" s="3" t="s">
        <v>1</v>
      </c>
      <c r="D324" s="3" t="s">
        <v>163</v>
      </c>
      <c r="E324" s="3" t="s">
        <v>48</v>
      </c>
      <c r="F324" s="5">
        <f t="shared" si="133"/>
        <v>6014718.1500000004</v>
      </c>
      <c r="G324" s="5">
        <f t="shared" si="133"/>
        <v>505702.47</v>
      </c>
      <c r="H324" s="5">
        <f t="shared" si="133"/>
        <v>105681</v>
      </c>
      <c r="I324" s="5">
        <f t="shared" si="133"/>
        <v>6014718.1500000004</v>
      </c>
      <c r="J324" s="5">
        <f t="shared" si="133"/>
        <v>5953064.8300000001</v>
      </c>
      <c r="K324" s="56">
        <f t="shared" si="108"/>
        <v>0.98974959117577266</v>
      </c>
    </row>
    <row r="325" spans="1:11" ht="15.75" x14ac:dyDescent="0.2">
      <c r="A325" s="6" t="s">
        <v>49</v>
      </c>
      <c r="B325" s="3" t="s">
        <v>160</v>
      </c>
      <c r="C325" s="3" t="s">
        <v>1</v>
      </c>
      <c r="D325" s="3" t="s">
        <v>163</v>
      </c>
      <c r="E325" s="3" t="s">
        <v>50</v>
      </c>
      <c r="F325" s="5">
        <v>6014718.1500000004</v>
      </c>
      <c r="G325" s="5">
        <v>505702.47</v>
      </c>
      <c r="H325" s="5">
        <v>105681</v>
      </c>
      <c r="I325" s="5">
        <v>6014718.1500000004</v>
      </c>
      <c r="J325" s="5">
        <v>5953064.8300000001</v>
      </c>
      <c r="K325" s="56">
        <f t="shared" si="108"/>
        <v>0.98974959117577266</v>
      </c>
    </row>
    <row r="326" spans="1:11" ht="31.5" x14ac:dyDescent="0.2">
      <c r="A326" s="6" t="s">
        <v>164</v>
      </c>
      <c r="B326" s="3" t="s">
        <v>160</v>
      </c>
      <c r="C326" s="3" t="s">
        <v>1</v>
      </c>
      <c r="D326" s="3" t="s">
        <v>165</v>
      </c>
      <c r="E326" s="7" t="s">
        <v>0</v>
      </c>
      <c r="F326" s="5">
        <f t="shared" ref="F326:J327" si="134">F327</f>
        <v>12026052.710000001</v>
      </c>
      <c r="G326" s="5">
        <f t="shared" si="134"/>
        <v>82774.460000000006</v>
      </c>
      <c r="H326" s="5">
        <f t="shared" si="134"/>
        <v>-102496.28</v>
      </c>
      <c r="I326" s="5">
        <f t="shared" si="134"/>
        <v>12026052.710000001</v>
      </c>
      <c r="J326" s="5">
        <f t="shared" si="134"/>
        <v>11868017.539999999</v>
      </c>
      <c r="K326" s="56">
        <f t="shared" si="108"/>
        <v>0.98685893253497958</v>
      </c>
    </row>
    <row r="327" spans="1:11" ht="63" x14ac:dyDescent="0.2">
      <c r="A327" s="6" t="s">
        <v>47</v>
      </c>
      <c r="B327" s="3" t="s">
        <v>160</v>
      </c>
      <c r="C327" s="3" t="s">
        <v>1</v>
      </c>
      <c r="D327" s="3" t="s">
        <v>165</v>
      </c>
      <c r="E327" s="3" t="s">
        <v>48</v>
      </c>
      <c r="F327" s="5">
        <f t="shared" si="134"/>
        <v>12026052.710000001</v>
      </c>
      <c r="G327" s="5">
        <f t="shared" si="134"/>
        <v>82774.460000000006</v>
      </c>
      <c r="H327" s="5">
        <f t="shared" si="134"/>
        <v>-102496.28</v>
      </c>
      <c r="I327" s="5">
        <f t="shared" si="134"/>
        <v>12026052.710000001</v>
      </c>
      <c r="J327" s="5">
        <f t="shared" si="134"/>
        <v>11868017.539999999</v>
      </c>
      <c r="K327" s="56">
        <f t="shared" si="108"/>
        <v>0.98685893253497958</v>
      </c>
    </row>
    <row r="328" spans="1:11" ht="15.75" x14ac:dyDescent="0.2">
      <c r="A328" s="6" t="s">
        <v>49</v>
      </c>
      <c r="B328" s="3" t="s">
        <v>160</v>
      </c>
      <c r="C328" s="3" t="s">
        <v>1</v>
      </c>
      <c r="D328" s="3" t="s">
        <v>165</v>
      </c>
      <c r="E328" s="3" t="s">
        <v>50</v>
      </c>
      <c r="F328" s="5">
        <v>12026052.710000001</v>
      </c>
      <c r="G328" s="5">
        <v>82774.460000000006</v>
      </c>
      <c r="H328" s="5">
        <f>-0.18-102496.1</f>
        <v>-102496.28</v>
      </c>
      <c r="I328" s="5">
        <v>12026052.710000001</v>
      </c>
      <c r="J328" s="5">
        <v>11868017.539999999</v>
      </c>
      <c r="K328" s="56">
        <f t="shared" si="108"/>
        <v>0.98685893253497958</v>
      </c>
    </row>
    <row r="329" spans="1:11" ht="15.75" hidden="1" x14ac:dyDescent="0.2">
      <c r="A329" s="6" t="s">
        <v>166</v>
      </c>
      <c r="B329" s="3" t="s">
        <v>160</v>
      </c>
      <c r="C329" s="3" t="s">
        <v>1</v>
      </c>
      <c r="D329" s="3" t="s">
        <v>167</v>
      </c>
      <c r="E329" s="7" t="s">
        <v>0</v>
      </c>
      <c r="F329" s="5">
        <f t="shared" ref="F329:J330" si="135">F330</f>
        <v>0</v>
      </c>
      <c r="G329" s="5">
        <f t="shared" si="135"/>
        <v>0</v>
      </c>
      <c r="H329" s="5">
        <f t="shared" si="135"/>
        <v>-45250</v>
      </c>
      <c r="I329" s="5">
        <f t="shared" si="135"/>
        <v>0</v>
      </c>
      <c r="J329" s="5">
        <f t="shared" si="135"/>
        <v>0</v>
      </c>
      <c r="K329" s="56" t="e">
        <f t="shared" si="108"/>
        <v>#DIV/0!</v>
      </c>
    </row>
    <row r="330" spans="1:11" ht="63" hidden="1" x14ac:dyDescent="0.2">
      <c r="A330" s="6" t="s">
        <v>47</v>
      </c>
      <c r="B330" s="3" t="s">
        <v>160</v>
      </c>
      <c r="C330" s="3" t="s">
        <v>1</v>
      </c>
      <c r="D330" s="3" t="s">
        <v>167</v>
      </c>
      <c r="E330" s="3" t="s">
        <v>48</v>
      </c>
      <c r="F330" s="5">
        <f t="shared" si="135"/>
        <v>0</v>
      </c>
      <c r="G330" s="5">
        <f t="shared" si="135"/>
        <v>0</v>
      </c>
      <c r="H330" s="5">
        <f t="shared" si="135"/>
        <v>-45250</v>
      </c>
      <c r="I330" s="5">
        <f t="shared" si="135"/>
        <v>0</v>
      </c>
      <c r="J330" s="5">
        <f t="shared" si="135"/>
        <v>0</v>
      </c>
      <c r="K330" s="56" t="e">
        <f t="shared" si="108"/>
        <v>#DIV/0!</v>
      </c>
    </row>
    <row r="331" spans="1:11" ht="15.75" hidden="1" x14ac:dyDescent="0.2">
      <c r="A331" s="6" t="s">
        <v>49</v>
      </c>
      <c r="B331" s="3" t="s">
        <v>160</v>
      </c>
      <c r="C331" s="3" t="s">
        <v>1</v>
      </c>
      <c r="D331" s="3" t="s">
        <v>167</v>
      </c>
      <c r="E331" s="3" t="s">
        <v>50</v>
      </c>
      <c r="F331" s="5"/>
      <c r="G331" s="5">
        <v>0</v>
      </c>
      <c r="H331" s="5">
        <v>-45250</v>
      </c>
      <c r="I331" s="5"/>
      <c r="J331" s="5"/>
      <c r="K331" s="56" t="e">
        <f t="shared" ref="K331:K394" si="136">J331/I331</f>
        <v>#DIV/0!</v>
      </c>
    </row>
    <row r="332" spans="1:11" ht="47.25" x14ac:dyDescent="0.2">
      <c r="A332" s="6" t="s">
        <v>168</v>
      </c>
      <c r="B332" s="3" t="s">
        <v>160</v>
      </c>
      <c r="C332" s="3" t="s">
        <v>1</v>
      </c>
      <c r="D332" s="3" t="s">
        <v>169</v>
      </c>
      <c r="E332" s="7" t="s">
        <v>0</v>
      </c>
      <c r="F332" s="5">
        <f t="shared" ref="F332:J333" si="137">F333</f>
        <v>553301.41</v>
      </c>
      <c r="G332" s="5">
        <f t="shared" si="137"/>
        <v>377301.41</v>
      </c>
      <c r="H332" s="5">
        <f t="shared" si="137"/>
        <v>0</v>
      </c>
      <c r="I332" s="5">
        <f t="shared" si="137"/>
        <v>553301.41</v>
      </c>
      <c r="J332" s="5">
        <f t="shared" si="137"/>
        <v>523931.88</v>
      </c>
      <c r="K332" s="56">
        <f t="shared" si="136"/>
        <v>0.94691947378193009</v>
      </c>
    </row>
    <row r="333" spans="1:11" ht="63" x14ac:dyDescent="0.2">
      <c r="A333" s="6" t="s">
        <v>47</v>
      </c>
      <c r="B333" s="3" t="s">
        <v>160</v>
      </c>
      <c r="C333" s="3" t="s">
        <v>1</v>
      </c>
      <c r="D333" s="3" t="s">
        <v>169</v>
      </c>
      <c r="E333" s="3" t="s">
        <v>48</v>
      </c>
      <c r="F333" s="5">
        <f t="shared" si="137"/>
        <v>553301.41</v>
      </c>
      <c r="G333" s="5">
        <f t="shared" si="137"/>
        <v>377301.41</v>
      </c>
      <c r="H333" s="5">
        <f t="shared" si="137"/>
        <v>0</v>
      </c>
      <c r="I333" s="5">
        <f t="shared" si="137"/>
        <v>553301.41</v>
      </c>
      <c r="J333" s="5">
        <f t="shared" si="137"/>
        <v>523931.88</v>
      </c>
      <c r="K333" s="56">
        <f t="shared" si="136"/>
        <v>0.94691947378193009</v>
      </c>
    </row>
    <row r="334" spans="1:11" ht="15" customHeight="1" x14ac:dyDescent="0.2">
      <c r="A334" s="6" t="s">
        <v>49</v>
      </c>
      <c r="B334" s="3" t="s">
        <v>160</v>
      </c>
      <c r="C334" s="3" t="s">
        <v>1</v>
      </c>
      <c r="D334" s="3" t="s">
        <v>169</v>
      </c>
      <c r="E334" s="3" t="s">
        <v>50</v>
      </c>
      <c r="F334" s="5">
        <v>553301.41</v>
      </c>
      <c r="G334" s="5">
        <v>377301.41</v>
      </c>
      <c r="H334" s="5"/>
      <c r="I334" s="5">
        <v>553301.41</v>
      </c>
      <c r="J334" s="5">
        <v>523931.88</v>
      </c>
      <c r="K334" s="56">
        <f t="shared" si="136"/>
        <v>0.94691947378193009</v>
      </c>
    </row>
    <row r="335" spans="1:11" ht="3.75" hidden="1" customHeight="1" x14ac:dyDescent="0.2">
      <c r="A335" s="6" t="s">
        <v>170</v>
      </c>
      <c r="B335" s="3" t="s">
        <v>160</v>
      </c>
      <c r="C335" s="3" t="s">
        <v>1</v>
      </c>
      <c r="D335" s="3" t="s">
        <v>171</v>
      </c>
      <c r="E335" s="7" t="s">
        <v>0</v>
      </c>
      <c r="F335" s="5">
        <f t="shared" ref="F335:J336" si="138">F336</f>
        <v>0</v>
      </c>
      <c r="G335" s="5">
        <f t="shared" si="138"/>
        <v>-1362759</v>
      </c>
      <c r="H335" s="5">
        <f t="shared" si="138"/>
        <v>0</v>
      </c>
      <c r="I335" s="5">
        <f t="shared" si="138"/>
        <v>0</v>
      </c>
      <c r="J335" s="5">
        <f t="shared" si="138"/>
        <v>0</v>
      </c>
      <c r="K335" s="56" t="e">
        <f t="shared" si="136"/>
        <v>#DIV/0!</v>
      </c>
    </row>
    <row r="336" spans="1:11" ht="63" hidden="1" x14ac:dyDescent="0.2">
      <c r="A336" s="6" t="s">
        <v>47</v>
      </c>
      <c r="B336" s="3" t="s">
        <v>160</v>
      </c>
      <c r="C336" s="3" t="s">
        <v>1</v>
      </c>
      <c r="D336" s="3" t="s">
        <v>171</v>
      </c>
      <c r="E336" s="3" t="s">
        <v>48</v>
      </c>
      <c r="F336" s="5">
        <f t="shared" si="138"/>
        <v>0</v>
      </c>
      <c r="G336" s="5">
        <f t="shared" si="138"/>
        <v>-1362759</v>
      </c>
      <c r="H336" s="5">
        <f t="shared" si="138"/>
        <v>0</v>
      </c>
      <c r="I336" s="5">
        <f t="shared" si="138"/>
        <v>0</v>
      </c>
      <c r="J336" s="5">
        <f t="shared" si="138"/>
        <v>0</v>
      </c>
      <c r="K336" s="56" t="e">
        <f t="shared" si="136"/>
        <v>#DIV/0!</v>
      </c>
    </row>
    <row r="337" spans="1:11" ht="15.75" hidden="1" x14ac:dyDescent="0.2">
      <c r="A337" s="6" t="s">
        <v>49</v>
      </c>
      <c r="B337" s="3" t="s">
        <v>160</v>
      </c>
      <c r="C337" s="3" t="s">
        <v>1</v>
      </c>
      <c r="D337" s="3" t="s">
        <v>171</v>
      </c>
      <c r="E337" s="3" t="s">
        <v>50</v>
      </c>
      <c r="F337" s="5"/>
      <c r="G337" s="5">
        <v>-1362759</v>
      </c>
      <c r="H337" s="5"/>
      <c r="I337" s="5"/>
      <c r="J337" s="5"/>
      <c r="K337" s="56" t="e">
        <f t="shared" si="136"/>
        <v>#DIV/0!</v>
      </c>
    </row>
    <row r="338" spans="1:11" s="11" customFormat="1" ht="94.5" x14ac:dyDescent="0.2">
      <c r="A338" s="18" t="s">
        <v>259</v>
      </c>
      <c r="B338" s="19" t="s">
        <v>160</v>
      </c>
      <c r="C338" s="19" t="s">
        <v>1</v>
      </c>
      <c r="D338" s="20" t="s">
        <v>260</v>
      </c>
      <c r="E338" s="21"/>
      <c r="F338" s="5">
        <f t="shared" ref="F338:J339" si="139">F339</f>
        <v>1075269</v>
      </c>
      <c r="G338" s="5">
        <f t="shared" si="139"/>
        <v>1075268.82</v>
      </c>
      <c r="H338" s="5">
        <f t="shared" si="139"/>
        <v>0.18</v>
      </c>
      <c r="I338" s="5">
        <f t="shared" si="139"/>
        <v>1075269</v>
      </c>
      <c r="J338" s="5">
        <f t="shared" si="139"/>
        <v>1075269</v>
      </c>
      <c r="K338" s="56">
        <f t="shared" si="136"/>
        <v>1</v>
      </c>
    </row>
    <row r="339" spans="1:11" s="11" customFormat="1" ht="63" x14ac:dyDescent="0.2">
      <c r="A339" s="17" t="s">
        <v>47</v>
      </c>
      <c r="B339" s="19" t="s">
        <v>160</v>
      </c>
      <c r="C339" s="19" t="s">
        <v>1</v>
      </c>
      <c r="D339" s="23" t="s">
        <v>260</v>
      </c>
      <c r="E339" s="24" t="s">
        <v>48</v>
      </c>
      <c r="F339" s="5">
        <f t="shared" si="139"/>
        <v>1075269</v>
      </c>
      <c r="G339" s="5">
        <f t="shared" si="139"/>
        <v>1075268.82</v>
      </c>
      <c r="H339" s="5">
        <f t="shared" si="139"/>
        <v>0.18</v>
      </c>
      <c r="I339" s="5">
        <f t="shared" si="139"/>
        <v>1075269</v>
      </c>
      <c r="J339" s="5">
        <f t="shared" si="139"/>
        <v>1075269</v>
      </c>
      <c r="K339" s="56">
        <f t="shared" si="136"/>
        <v>1</v>
      </c>
    </row>
    <row r="340" spans="1:11" s="11" customFormat="1" ht="15.75" x14ac:dyDescent="0.2">
      <c r="A340" s="17" t="s">
        <v>49</v>
      </c>
      <c r="B340" s="19" t="s">
        <v>160</v>
      </c>
      <c r="C340" s="19" t="s">
        <v>1</v>
      </c>
      <c r="D340" s="23" t="s">
        <v>260</v>
      </c>
      <c r="E340" s="24" t="s">
        <v>50</v>
      </c>
      <c r="F340" s="5">
        <v>1075269</v>
      </c>
      <c r="G340" s="5">
        <v>1075268.82</v>
      </c>
      <c r="H340" s="5">
        <v>0.18</v>
      </c>
      <c r="I340" s="5">
        <v>1075269</v>
      </c>
      <c r="J340" s="5">
        <v>1075269</v>
      </c>
      <c r="K340" s="56">
        <f t="shared" si="136"/>
        <v>1</v>
      </c>
    </row>
    <row r="341" spans="1:11" s="11" customFormat="1" ht="31.5" x14ac:dyDescent="0.2">
      <c r="A341" s="13" t="s">
        <v>251</v>
      </c>
      <c r="B341" s="15" t="s">
        <v>160</v>
      </c>
      <c r="C341" s="15" t="s">
        <v>1</v>
      </c>
      <c r="D341" s="15" t="s">
        <v>252</v>
      </c>
      <c r="E341" s="15"/>
      <c r="F341" s="5">
        <f t="shared" ref="F341:J342" si="140">F342</f>
        <v>300000</v>
      </c>
      <c r="G341" s="5">
        <f t="shared" si="140"/>
        <v>300000</v>
      </c>
      <c r="H341" s="5">
        <f t="shared" si="140"/>
        <v>0</v>
      </c>
      <c r="I341" s="5">
        <f t="shared" si="140"/>
        <v>300000</v>
      </c>
      <c r="J341" s="5">
        <f t="shared" si="140"/>
        <v>300000</v>
      </c>
      <c r="K341" s="56">
        <f t="shared" si="136"/>
        <v>1</v>
      </c>
    </row>
    <row r="342" spans="1:11" s="11" customFormat="1" ht="63" x14ac:dyDescent="0.2">
      <c r="A342" s="13" t="s">
        <v>47</v>
      </c>
      <c r="B342" s="15" t="s">
        <v>160</v>
      </c>
      <c r="C342" s="15" t="s">
        <v>1</v>
      </c>
      <c r="D342" s="15" t="s">
        <v>252</v>
      </c>
      <c r="E342" s="15">
        <v>600</v>
      </c>
      <c r="F342" s="5">
        <f t="shared" si="140"/>
        <v>300000</v>
      </c>
      <c r="G342" s="5">
        <f t="shared" si="140"/>
        <v>300000</v>
      </c>
      <c r="H342" s="5">
        <f t="shared" si="140"/>
        <v>0</v>
      </c>
      <c r="I342" s="5">
        <f t="shared" si="140"/>
        <v>300000</v>
      </c>
      <c r="J342" s="5">
        <f t="shared" si="140"/>
        <v>300000</v>
      </c>
      <c r="K342" s="56">
        <f t="shared" si="136"/>
        <v>1</v>
      </c>
    </row>
    <row r="343" spans="1:11" s="11" customFormat="1" ht="15.75" x14ac:dyDescent="0.2">
      <c r="A343" s="13" t="s">
        <v>49</v>
      </c>
      <c r="B343" s="15" t="s">
        <v>160</v>
      </c>
      <c r="C343" s="15" t="s">
        <v>1</v>
      </c>
      <c r="D343" s="15" t="s">
        <v>252</v>
      </c>
      <c r="E343" s="15">
        <v>610</v>
      </c>
      <c r="F343" s="5">
        <v>300000</v>
      </c>
      <c r="G343" s="5">
        <v>300000</v>
      </c>
      <c r="H343" s="5"/>
      <c r="I343" s="5">
        <v>300000</v>
      </c>
      <c r="J343" s="5">
        <v>300000</v>
      </c>
      <c r="K343" s="56">
        <f t="shared" si="136"/>
        <v>1</v>
      </c>
    </row>
    <row r="344" spans="1:11" ht="31.5" x14ac:dyDescent="0.2">
      <c r="A344" s="4" t="s">
        <v>172</v>
      </c>
      <c r="B344" s="3" t="s">
        <v>160</v>
      </c>
      <c r="C344" s="3" t="s">
        <v>18</v>
      </c>
      <c r="D344" s="3" t="s">
        <v>0</v>
      </c>
      <c r="E344" s="3" t="s">
        <v>0</v>
      </c>
      <c r="F344" s="5">
        <f>F345+F348+F355</f>
        <v>10284862.66</v>
      </c>
      <c r="G344" s="5">
        <f>G345+G348+G355</f>
        <v>133275.6</v>
      </c>
      <c r="H344" s="5">
        <f>H345+H348+H355</f>
        <v>624026.06000000006</v>
      </c>
      <c r="I344" s="5">
        <f>I345+I348+I355+I358</f>
        <v>10310346.449999999</v>
      </c>
      <c r="J344" s="5">
        <f>J345+J348+J355+J358</f>
        <v>10214400.949999999</v>
      </c>
      <c r="K344" s="56">
        <f t="shared" si="136"/>
        <v>0.99069425062821237</v>
      </c>
    </row>
    <row r="345" spans="1:11" ht="47.25" x14ac:dyDescent="0.2">
      <c r="A345" s="6" t="s">
        <v>10</v>
      </c>
      <c r="B345" s="3" t="s">
        <v>160</v>
      </c>
      <c r="C345" s="3" t="s">
        <v>18</v>
      </c>
      <c r="D345" s="3" t="s">
        <v>173</v>
      </c>
      <c r="E345" s="7" t="s">
        <v>0</v>
      </c>
      <c r="F345" s="5">
        <f t="shared" ref="F345:J346" si="141">F346</f>
        <v>1300275</v>
      </c>
      <c r="G345" s="5">
        <f t="shared" si="141"/>
        <v>0</v>
      </c>
      <c r="H345" s="5">
        <f t="shared" si="141"/>
        <v>0</v>
      </c>
      <c r="I345" s="5">
        <f t="shared" si="141"/>
        <v>1300275</v>
      </c>
      <c r="J345" s="5">
        <f t="shared" si="141"/>
        <v>1297822.72</v>
      </c>
      <c r="K345" s="56">
        <f t="shared" si="136"/>
        <v>0.99811402972448138</v>
      </c>
    </row>
    <row r="346" spans="1:11" ht="110.25" x14ac:dyDescent="0.2">
      <c r="A346" s="6" t="s">
        <v>4</v>
      </c>
      <c r="B346" s="3" t="s">
        <v>160</v>
      </c>
      <c r="C346" s="3" t="s">
        <v>18</v>
      </c>
      <c r="D346" s="3" t="s">
        <v>173</v>
      </c>
      <c r="E346" s="3" t="s">
        <v>5</v>
      </c>
      <c r="F346" s="5">
        <f t="shared" si="141"/>
        <v>1300275</v>
      </c>
      <c r="G346" s="5">
        <f t="shared" si="141"/>
        <v>0</v>
      </c>
      <c r="H346" s="5">
        <f t="shared" si="141"/>
        <v>0</v>
      </c>
      <c r="I346" s="5">
        <f t="shared" si="141"/>
        <v>1300275</v>
      </c>
      <c r="J346" s="5">
        <f t="shared" si="141"/>
        <v>1297822.72</v>
      </c>
      <c r="K346" s="56">
        <f t="shared" si="136"/>
        <v>0.99811402972448138</v>
      </c>
    </row>
    <row r="347" spans="1:11" ht="47.25" x14ac:dyDescent="0.2">
      <c r="A347" s="6" t="s">
        <v>6</v>
      </c>
      <c r="B347" s="3" t="s">
        <v>160</v>
      </c>
      <c r="C347" s="3" t="s">
        <v>18</v>
      </c>
      <c r="D347" s="3" t="s">
        <v>173</v>
      </c>
      <c r="E347" s="3" t="s">
        <v>7</v>
      </c>
      <c r="F347" s="5">
        <v>1300275</v>
      </c>
      <c r="G347" s="5">
        <v>0</v>
      </c>
      <c r="H347" s="5">
        <v>0</v>
      </c>
      <c r="I347" s="5">
        <v>1300275</v>
      </c>
      <c r="J347" s="5">
        <v>1297822.72</v>
      </c>
      <c r="K347" s="56">
        <f t="shared" si="136"/>
        <v>0.99811402972448138</v>
      </c>
    </row>
    <row r="348" spans="1:11" ht="63" x14ac:dyDescent="0.2">
      <c r="A348" s="6" t="s">
        <v>148</v>
      </c>
      <c r="B348" s="3" t="s">
        <v>160</v>
      </c>
      <c r="C348" s="3" t="s">
        <v>18</v>
      </c>
      <c r="D348" s="3" t="s">
        <v>174</v>
      </c>
      <c r="E348" s="7" t="s">
        <v>0</v>
      </c>
      <c r="F348" s="5">
        <f>F349+F351+F353</f>
        <v>8954587.6600000001</v>
      </c>
      <c r="G348" s="5">
        <f>G349+G351+G353</f>
        <v>103275.6</v>
      </c>
      <c r="H348" s="5">
        <f>H349+H351+H353</f>
        <v>624026.06000000006</v>
      </c>
      <c r="I348" s="5">
        <f t="shared" ref="I348:J348" si="142">I349+I351+I353</f>
        <v>8954587.6600000001</v>
      </c>
      <c r="J348" s="5">
        <f t="shared" si="142"/>
        <v>8872519.4399999995</v>
      </c>
      <c r="K348" s="56">
        <f t="shared" si="136"/>
        <v>0.99083506431383794</v>
      </c>
    </row>
    <row r="349" spans="1:11" ht="110.25" x14ac:dyDescent="0.2">
      <c r="A349" s="6" t="s">
        <v>4</v>
      </c>
      <c r="B349" s="3" t="s">
        <v>160</v>
      </c>
      <c r="C349" s="3" t="s">
        <v>18</v>
      </c>
      <c r="D349" s="3" t="s">
        <v>174</v>
      </c>
      <c r="E349" s="3" t="s">
        <v>5</v>
      </c>
      <c r="F349" s="5">
        <f>F350</f>
        <v>8611118.0700000003</v>
      </c>
      <c r="G349" s="5">
        <f>G350</f>
        <v>0</v>
      </c>
      <c r="H349" s="5">
        <f>H350</f>
        <v>624026.06000000006</v>
      </c>
      <c r="I349" s="5">
        <f t="shared" ref="I349:J349" si="143">I350</f>
        <v>8611118.0700000003</v>
      </c>
      <c r="J349" s="5">
        <f t="shared" si="143"/>
        <v>8549718.7400000002</v>
      </c>
      <c r="K349" s="56">
        <f t="shared" si="136"/>
        <v>0.99286976098795965</v>
      </c>
    </row>
    <row r="350" spans="1:11" ht="47.25" x14ac:dyDescent="0.2">
      <c r="A350" s="6" t="s">
        <v>6</v>
      </c>
      <c r="B350" s="3" t="s">
        <v>160</v>
      </c>
      <c r="C350" s="3" t="s">
        <v>18</v>
      </c>
      <c r="D350" s="3" t="s">
        <v>174</v>
      </c>
      <c r="E350" s="3" t="s">
        <v>7</v>
      </c>
      <c r="F350" s="5">
        <v>8611118.0700000003</v>
      </c>
      <c r="G350" s="5">
        <v>0</v>
      </c>
      <c r="H350" s="5">
        <v>624026.06000000006</v>
      </c>
      <c r="I350" s="5">
        <v>8611118.0700000003</v>
      </c>
      <c r="J350" s="5">
        <v>8549718.7400000002</v>
      </c>
      <c r="K350" s="56">
        <f t="shared" si="136"/>
        <v>0.99286976098795965</v>
      </c>
    </row>
    <row r="351" spans="1:11" ht="47.25" x14ac:dyDescent="0.2">
      <c r="A351" s="6" t="s">
        <v>12</v>
      </c>
      <c r="B351" s="3" t="s">
        <v>160</v>
      </c>
      <c r="C351" s="3" t="s">
        <v>18</v>
      </c>
      <c r="D351" s="3" t="s">
        <v>174</v>
      </c>
      <c r="E351" s="3" t="s">
        <v>13</v>
      </c>
      <c r="F351" s="5">
        <f>F352</f>
        <v>342960.59</v>
      </c>
      <c r="G351" s="5">
        <f>G352</f>
        <v>103275.6</v>
      </c>
      <c r="H351" s="5">
        <f>H352</f>
        <v>0</v>
      </c>
      <c r="I351" s="5">
        <f t="shared" ref="I351:J351" si="144">I352</f>
        <v>342960.59</v>
      </c>
      <c r="J351" s="5">
        <f t="shared" si="144"/>
        <v>322291.7</v>
      </c>
      <c r="K351" s="56">
        <f t="shared" si="136"/>
        <v>0.93973392103156805</v>
      </c>
    </row>
    <row r="352" spans="1:11" ht="47.25" x14ac:dyDescent="0.2">
      <c r="A352" s="6" t="s">
        <v>14</v>
      </c>
      <c r="B352" s="3" t="s">
        <v>160</v>
      </c>
      <c r="C352" s="3" t="s">
        <v>18</v>
      </c>
      <c r="D352" s="3" t="s">
        <v>174</v>
      </c>
      <c r="E352" s="3" t="s">
        <v>15</v>
      </c>
      <c r="F352" s="5">
        <v>342960.59</v>
      </c>
      <c r="G352" s="5">
        <v>103275.6</v>
      </c>
      <c r="H352" s="5"/>
      <c r="I352" s="5">
        <v>342960.59</v>
      </c>
      <c r="J352" s="5">
        <v>322291.7</v>
      </c>
      <c r="K352" s="56">
        <f t="shared" si="136"/>
        <v>0.93973392103156805</v>
      </c>
    </row>
    <row r="353" spans="1:11" ht="15.75" x14ac:dyDescent="0.2">
      <c r="A353" s="6" t="s">
        <v>22</v>
      </c>
      <c r="B353" s="3" t="s">
        <v>160</v>
      </c>
      <c r="C353" s="3" t="s">
        <v>18</v>
      </c>
      <c r="D353" s="3" t="s">
        <v>174</v>
      </c>
      <c r="E353" s="3" t="s">
        <v>23</v>
      </c>
      <c r="F353" s="5">
        <f>F354</f>
        <v>509</v>
      </c>
      <c r="G353" s="5">
        <f>G354</f>
        <v>0</v>
      </c>
      <c r="H353" s="5">
        <f>H354</f>
        <v>0</v>
      </c>
      <c r="I353" s="5">
        <f t="shared" ref="I353:J353" si="145">I354</f>
        <v>509</v>
      </c>
      <c r="J353" s="5">
        <f t="shared" si="145"/>
        <v>509</v>
      </c>
      <c r="K353" s="56">
        <f t="shared" si="136"/>
        <v>1</v>
      </c>
    </row>
    <row r="354" spans="1:11" ht="31.5" x14ac:dyDescent="0.2">
      <c r="A354" s="6" t="s">
        <v>24</v>
      </c>
      <c r="B354" s="3" t="s">
        <v>160</v>
      </c>
      <c r="C354" s="3" t="s">
        <v>18</v>
      </c>
      <c r="D354" s="3" t="s">
        <v>174</v>
      </c>
      <c r="E354" s="3" t="s">
        <v>25</v>
      </c>
      <c r="F354" s="5">
        <v>509</v>
      </c>
      <c r="G354" s="5">
        <v>0</v>
      </c>
      <c r="H354" s="5">
        <v>0</v>
      </c>
      <c r="I354" s="5">
        <v>509</v>
      </c>
      <c r="J354" s="5">
        <v>509</v>
      </c>
      <c r="K354" s="56">
        <f t="shared" si="136"/>
        <v>1</v>
      </c>
    </row>
    <row r="355" spans="1:11" s="11" customFormat="1" ht="15.75" x14ac:dyDescent="0.2">
      <c r="A355" s="18" t="s">
        <v>166</v>
      </c>
      <c r="B355" s="19" t="s">
        <v>160</v>
      </c>
      <c r="C355" s="19" t="s">
        <v>18</v>
      </c>
      <c r="D355" s="20" t="s">
        <v>167</v>
      </c>
      <c r="E355" s="21"/>
      <c r="F355" s="5">
        <f t="shared" ref="F355:J356" si="146">F356</f>
        <v>30000</v>
      </c>
      <c r="G355" s="5">
        <f t="shared" si="146"/>
        <v>30000</v>
      </c>
      <c r="H355" s="5">
        <f t="shared" si="146"/>
        <v>0</v>
      </c>
      <c r="I355" s="5">
        <f t="shared" si="146"/>
        <v>30000</v>
      </c>
      <c r="J355" s="5">
        <f t="shared" si="146"/>
        <v>18575</v>
      </c>
      <c r="K355" s="56">
        <f t="shared" si="136"/>
        <v>0.61916666666666664</v>
      </c>
    </row>
    <row r="356" spans="1:11" s="11" customFormat="1" ht="47.25" x14ac:dyDescent="0.2">
      <c r="A356" s="18" t="s">
        <v>12</v>
      </c>
      <c r="B356" s="19" t="s">
        <v>160</v>
      </c>
      <c r="C356" s="19" t="s">
        <v>18</v>
      </c>
      <c r="D356" s="20" t="s">
        <v>167</v>
      </c>
      <c r="E356" s="21" t="s">
        <v>13</v>
      </c>
      <c r="F356" s="5">
        <f t="shared" si="146"/>
        <v>30000</v>
      </c>
      <c r="G356" s="5">
        <f t="shared" si="146"/>
        <v>30000</v>
      </c>
      <c r="H356" s="5">
        <f t="shared" si="146"/>
        <v>0</v>
      </c>
      <c r="I356" s="5">
        <f t="shared" si="146"/>
        <v>30000</v>
      </c>
      <c r="J356" s="5">
        <f t="shared" si="146"/>
        <v>18575</v>
      </c>
      <c r="K356" s="56">
        <f t="shared" si="136"/>
        <v>0.61916666666666664</v>
      </c>
    </row>
    <row r="357" spans="1:11" s="11" customFormat="1" ht="47.25" x14ac:dyDescent="0.2">
      <c r="A357" s="18" t="s">
        <v>14</v>
      </c>
      <c r="B357" s="19" t="s">
        <v>160</v>
      </c>
      <c r="C357" s="19" t="s">
        <v>18</v>
      </c>
      <c r="D357" s="20" t="s">
        <v>167</v>
      </c>
      <c r="E357" s="21" t="s">
        <v>15</v>
      </c>
      <c r="F357" s="5">
        <v>30000</v>
      </c>
      <c r="G357" s="5">
        <v>30000</v>
      </c>
      <c r="H357" s="5"/>
      <c r="I357" s="5">
        <v>30000</v>
      </c>
      <c r="J357" s="5">
        <v>18575</v>
      </c>
      <c r="K357" s="56">
        <f t="shared" si="136"/>
        <v>0.61916666666666664</v>
      </c>
    </row>
    <row r="358" spans="1:11" s="58" customFormat="1" ht="63" x14ac:dyDescent="0.2">
      <c r="A358" s="18" t="s">
        <v>297</v>
      </c>
      <c r="B358" s="19" t="s">
        <v>160</v>
      </c>
      <c r="C358" s="19" t="s">
        <v>18</v>
      </c>
      <c r="D358" s="19" t="s">
        <v>298</v>
      </c>
      <c r="E358" s="19"/>
      <c r="F358" s="61"/>
      <c r="G358" s="5"/>
      <c r="H358" s="5"/>
      <c r="I358" s="5">
        <f>I359</f>
        <v>25483.79</v>
      </c>
      <c r="J358" s="5">
        <f>J359</f>
        <v>25483.79</v>
      </c>
      <c r="K358" s="56">
        <f t="shared" si="136"/>
        <v>1</v>
      </c>
    </row>
    <row r="359" spans="1:11" s="58" customFormat="1" ht="110.25" x14ac:dyDescent="0.2">
      <c r="A359" s="6" t="s">
        <v>4</v>
      </c>
      <c r="B359" s="19" t="s">
        <v>160</v>
      </c>
      <c r="C359" s="19" t="s">
        <v>18</v>
      </c>
      <c r="D359" s="19" t="s">
        <v>298</v>
      </c>
      <c r="E359" s="19" t="s">
        <v>5</v>
      </c>
      <c r="F359" s="61"/>
      <c r="G359" s="5"/>
      <c r="H359" s="5"/>
      <c r="I359" s="5">
        <v>25483.79</v>
      </c>
      <c r="J359" s="5">
        <v>25483.79</v>
      </c>
      <c r="K359" s="56">
        <f t="shared" si="136"/>
        <v>1</v>
      </c>
    </row>
    <row r="360" spans="1:11" s="58" customFormat="1" ht="47.25" x14ac:dyDescent="0.2">
      <c r="A360" s="6" t="s">
        <v>6</v>
      </c>
      <c r="B360" s="19" t="s">
        <v>160</v>
      </c>
      <c r="C360" s="19" t="s">
        <v>18</v>
      </c>
      <c r="D360" s="19" t="s">
        <v>298</v>
      </c>
      <c r="E360" s="19" t="s">
        <v>7</v>
      </c>
      <c r="F360" s="61"/>
      <c r="G360" s="5"/>
      <c r="H360" s="5"/>
      <c r="I360" s="5">
        <v>25483.79</v>
      </c>
      <c r="J360" s="5">
        <v>25483.79</v>
      </c>
      <c r="K360" s="56">
        <f t="shared" si="136"/>
        <v>1</v>
      </c>
    </row>
    <row r="361" spans="1:11" ht="15.75" x14ac:dyDescent="0.2">
      <c r="A361" s="62" t="s">
        <v>175</v>
      </c>
      <c r="B361" s="47" t="s">
        <v>66</v>
      </c>
      <c r="C361" s="47" t="s">
        <v>0</v>
      </c>
      <c r="D361" s="47" t="s">
        <v>0</v>
      </c>
      <c r="E361" s="47" t="s">
        <v>0</v>
      </c>
      <c r="F361" s="5">
        <f>F362+F366+F373+F390</f>
        <v>27851043.970000003</v>
      </c>
      <c r="G361" s="5">
        <f>G362+G366+G373+G390</f>
        <v>0</v>
      </c>
      <c r="H361" s="5">
        <f>H362+H366+H373+H390</f>
        <v>36008.26</v>
      </c>
      <c r="I361" s="5">
        <f t="shared" ref="I361:J361" si="147">I362+I366+I373+I390</f>
        <v>27934164.270000003</v>
      </c>
      <c r="J361" s="5">
        <f t="shared" si="147"/>
        <v>20199799.450000003</v>
      </c>
      <c r="K361" s="56">
        <f t="shared" si="136"/>
        <v>0.72312166760233632</v>
      </c>
    </row>
    <row r="362" spans="1:11" ht="15.75" x14ac:dyDescent="0.2">
      <c r="A362" s="4" t="s">
        <v>176</v>
      </c>
      <c r="B362" s="3" t="s">
        <v>66</v>
      </c>
      <c r="C362" s="3" t="s">
        <v>1</v>
      </c>
      <c r="D362" s="3" t="s">
        <v>0</v>
      </c>
      <c r="E362" s="3" t="s">
        <v>0</v>
      </c>
      <c r="F362" s="5">
        <f t="shared" ref="F362:J364" si="148">F363</f>
        <v>3015144.87</v>
      </c>
      <c r="G362" s="5">
        <f t="shared" si="148"/>
        <v>0</v>
      </c>
      <c r="H362" s="5">
        <f t="shared" si="148"/>
        <v>0</v>
      </c>
      <c r="I362" s="5">
        <f t="shared" si="148"/>
        <v>3015144.87</v>
      </c>
      <c r="J362" s="5">
        <f t="shared" si="148"/>
        <v>3015144.87</v>
      </c>
      <c r="K362" s="56">
        <f t="shared" si="136"/>
        <v>1</v>
      </c>
    </row>
    <row r="363" spans="1:11" ht="31.5" x14ac:dyDescent="0.2">
      <c r="A363" s="6" t="s">
        <v>177</v>
      </c>
      <c r="B363" s="3" t="s">
        <v>66</v>
      </c>
      <c r="C363" s="3" t="s">
        <v>1</v>
      </c>
      <c r="D363" s="3" t="s">
        <v>178</v>
      </c>
      <c r="E363" s="7" t="s">
        <v>0</v>
      </c>
      <c r="F363" s="5">
        <f t="shared" si="148"/>
        <v>3015144.87</v>
      </c>
      <c r="G363" s="5">
        <f t="shared" si="148"/>
        <v>0</v>
      </c>
      <c r="H363" s="5">
        <f t="shared" si="148"/>
        <v>0</v>
      </c>
      <c r="I363" s="5">
        <f t="shared" si="148"/>
        <v>3015144.87</v>
      </c>
      <c r="J363" s="5">
        <f t="shared" si="148"/>
        <v>3015144.87</v>
      </c>
      <c r="K363" s="56">
        <f t="shared" si="136"/>
        <v>1</v>
      </c>
    </row>
    <row r="364" spans="1:11" ht="31.5" x14ac:dyDescent="0.2">
      <c r="A364" s="6" t="s">
        <v>140</v>
      </c>
      <c r="B364" s="3" t="s">
        <v>66</v>
      </c>
      <c r="C364" s="3" t="s">
        <v>1</v>
      </c>
      <c r="D364" s="3" t="s">
        <v>178</v>
      </c>
      <c r="E364" s="3" t="s">
        <v>141</v>
      </c>
      <c r="F364" s="5">
        <f t="shared" si="148"/>
        <v>3015144.87</v>
      </c>
      <c r="G364" s="5">
        <f t="shared" si="148"/>
        <v>0</v>
      </c>
      <c r="H364" s="5">
        <f t="shared" si="148"/>
        <v>0</v>
      </c>
      <c r="I364" s="5">
        <f t="shared" si="148"/>
        <v>3015144.87</v>
      </c>
      <c r="J364" s="5">
        <f t="shared" si="148"/>
        <v>3015144.87</v>
      </c>
      <c r="K364" s="56">
        <f t="shared" si="136"/>
        <v>1</v>
      </c>
    </row>
    <row r="365" spans="1:11" ht="47.25" x14ac:dyDescent="0.2">
      <c r="A365" s="6" t="s">
        <v>157</v>
      </c>
      <c r="B365" s="3" t="s">
        <v>66</v>
      </c>
      <c r="C365" s="3" t="s">
        <v>1</v>
      </c>
      <c r="D365" s="3" t="s">
        <v>178</v>
      </c>
      <c r="E365" s="3" t="s">
        <v>158</v>
      </c>
      <c r="F365" s="5">
        <v>3015144.87</v>
      </c>
      <c r="G365" s="5">
        <v>0</v>
      </c>
      <c r="H365" s="5">
        <v>0</v>
      </c>
      <c r="I365" s="5">
        <v>3015144.87</v>
      </c>
      <c r="J365" s="5">
        <v>3015144.87</v>
      </c>
      <c r="K365" s="56">
        <f t="shared" si="136"/>
        <v>1</v>
      </c>
    </row>
    <row r="366" spans="1:11" ht="15.75" x14ac:dyDescent="0.2">
      <c r="A366" s="4" t="s">
        <v>179</v>
      </c>
      <c r="B366" s="3" t="s">
        <v>66</v>
      </c>
      <c r="C366" s="3" t="s">
        <v>9</v>
      </c>
      <c r="D366" s="3" t="s">
        <v>0</v>
      </c>
      <c r="E366" s="3" t="s">
        <v>0</v>
      </c>
      <c r="F366" s="5">
        <f t="shared" ref="F366:J368" si="149">F367</f>
        <v>162000</v>
      </c>
      <c r="G366" s="5">
        <f t="shared" si="149"/>
        <v>0</v>
      </c>
      <c r="H366" s="5">
        <f t="shared" si="149"/>
        <v>0</v>
      </c>
      <c r="I366" s="5">
        <f>I367+I370</f>
        <v>227000</v>
      </c>
      <c r="J366" s="5">
        <f>J367+J370</f>
        <v>171500</v>
      </c>
      <c r="K366" s="56">
        <f t="shared" si="136"/>
        <v>0.75550660792951541</v>
      </c>
    </row>
    <row r="367" spans="1:11" ht="63" x14ac:dyDescent="0.2">
      <c r="A367" s="6" t="s">
        <v>180</v>
      </c>
      <c r="B367" s="3" t="s">
        <v>66</v>
      </c>
      <c r="C367" s="3" t="s">
        <v>9</v>
      </c>
      <c r="D367" s="3" t="s">
        <v>181</v>
      </c>
      <c r="E367" s="7" t="s">
        <v>0</v>
      </c>
      <c r="F367" s="5">
        <f t="shared" si="149"/>
        <v>162000</v>
      </c>
      <c r="G367" s="5">
        <f t="shared" si="149"/>
        <v>0</v>
      </c>
      <c r="H367" s="5">
        <f t="shared" si="149"/>
        <v>0</v>
      </c>
      <c r="I367" s="5">
        <f t="shared" si="149"/>
        <v>162000</v>
      </c>
      <c r="J367" s="5">
        <f t="shared" si="149"/>
        <v>106500</v>
      </c>
      <c r="K367" s="56">
        <f t="shared" si="136"/>
        <v>0.65740740740740744</v>
      </c>
    </row>
    <row r="368" spans="1:11" ht="31.5" x14ac:dyDescent="0.2">
      <c r="A368" s="6" t="s">
        <v>140</v>
      </c>
      <c r="B368" s="3" t="s">
        <v>66</v>
      </c>
      <c r="C368" s="3" t="s">
        <v>9</v>
      </c>
      <c r="D368" s="3" t="s">
        <v>181</v>
      </c>
      <c r="E368" s="3" t="s">
        <v>141</v>
      </c>
      <c r="F368" s="5">
        <f t="shared" si="149"/>
        <v>162000</v>
      </c>
      <c r="G368" s="5">
        <f t="shared" si="149"/>
        <v>0</v>
      </c>
      <c r="H368" s="5">
        <f t="shared" si="149"/>
        <v>0</v>
      </c>
      <c r="I368" s="5">
        <f t="shared" si="149"/>
        <v>162000</v>
      </c>
      <c r="J368" s="5">
        <f t="shared" si="149"/>
        <v>106500</v>
      </c>
      <c r="K368" s="56">
        <f t="shared" si="136"/>
        <v>0.65740740740740744</v>
      </c>
    </row>
    <row r="369" spans="1:11" ht="47.25" x14ac:dyDescent="0.2">
      <c r="A369" s="6" t="s">
        <v>157</v>
      </c>
      <c r="B369" s="3" t="s">
        <v>66</v>
      </c>
      <c r="C369" s="3" t="s">
        <v>9</v>
      </c>
      <c r="D369" s="3" t="s">
        <v>181</v>
      </c>
      <c r="E369" s="3" t="s">
        <v>158</v>
      </c>
      <c r="F369" s="5">
        <v>162000</v>
      </c>
      <c r="G369" s="5">
        <v>0</v>
      </c>
      <c r="H369" s="5">
        <v>0</v>
      </c>
      <c r="I369" s="5">
        <v>162000</v>
      </c>
      <c r="J369" s="5">
        <v>106500</v>
      </c>
      <c r="K369" s="56">
        <f t="shared" si="136"/>
        <v>0.65740740740740744</v>
      </c>
    </row>
    <row r="370" spans="1:11" s="52" customFormat="1" ht="31.5" x14ac:dyDescent="0.2">
      <c r="A370" s="13" t="s">
        <v>282</v>
      </c>
      <c r="B370" s="14" t="s">
        <v>66</v>
      </c>
      <c r="C370" s="14" t="s">
        <v>9</v>
      </c>
      <c r="D370" s="14" t="s">
        <v>38</v>
      </c>
      <c r="E370" s="3"/>
      <c r="F370" s="5"/>
      <c r="G370" s="5"/>
      <c r="H370" s="5"/>
      <c r="I370" s="5">
        <f>I371</f>
        <v>65000</v>
      </c>
      <c r="J370" s="5">
        <f>J371</f>
        <v>65000</v>
      </c>
      <c r="K370" s="56">
        <f t="shared" si="136"/>
        <v>1</v>
      </c>
    </row>
    <row r="371" spans="1:11" s="52" customFormat="1" ht="31.5" x14ac:dyDescent="0.2">
      <c r="A371" s="6" t="s">
        <v>140</v>
      </c>
      <c r="B371" s="14" t="s">
        <v>66</v>
      </c>
      <c r="C371" s="14" t="s">
        <v>9</v>
      </c>
      <c r="D371" s="14" t="s">
        <v>38</v>
      </c>
      <c r="E371" s="3">
        <v>300</v>
      </c>
      <c r="F371" s="5"/>
      <c r="G371" s="5"/>
      <c r="H371" s="5"/>
      <c r="I371" s="5">
        <f>I372</f>
        <v>65000</v>
      </c>
      <c r="J371" s="5">
        <f>J372</f>
        <v>65000</v>
      </c>
      <c r="K371" s="56">
        <f t="shared" si="136"/>
        <v>1</v>
      </c>
    </row>
    <row r="372" spans="1:11" s="52" customFormat="1" ht="47.25" x14ac:dyDescent="0.2">
      <c r="A372" s="6" t="s">
        <v>157</v>
      </c>
      <c r="B372" s="14" t="s">
        <v>66</v>
      </c>
      <c r="C372" s="14" t="s">
        <v>9</v>
      </c>
      <c r="D372" s="14" t="s">
        <v>38</v>
      </c>
      <c r="E372" s="3">
        <v>320</v>
      </c>
      <c r="F372" s="5"/>
      <c r="G372" s="5"/>
      <c r="H372" s="5"/>
      <c r="I372" s="5">
        <v>65000</v>
      </c>
      <c r="J372" s="5">
        <v>65000</v>
      </c>
      <c r="K372" s="56">
        <f t="shared" si="136"/>
        <v>1</v>
      </c>
    </row>
    <row r="373" spans="1:11" ht="15.75" x14ac:dyDescent="0.2">
      <c r="A373" s="4" t="s">
        <v>182</v>
      </c>
      <c r="B373" s="3" t="s">
        <v>66</v>
      </c>
      <c r="C373" s="3" t="s">
        <v>18</v>
      </c>
      <c r="D373" s="3" t="s">
        <v>0</v>
      </c>
      <c r="E373" s="3" t="s">
        <v>0</v>
      </c>
      <c r="F373" s="5">
        <f>F374+F378+F381+F384+F387</f>
        <v>23072417.100000001</v>
      </c>
      <c r="G373" s="5">
        <f>G374+G378+G381+G384+G387</f>
        <v>0</v>
      </c>
      <c r="H373" s="5">
        <f>H374+H378+H381+H384+H387</f>
        <v>36008.26</v>
      </c>
      <c r="I373" s="5">
        <f t="shared" ref="I373:J373" si="150">I374+I378+I381+I384+I387</f>
        <v>23072417.100000001</v>
      </c>
      <c r="J373" s="5">
        <f t="shared" si="150"/>
        <v>15400552.280000001</v>
      </c>
      <c r="K373" s="56">
        <f t="shared" si="136"/>
        <v>0.66748759842764804</v>
      </c>
    </row>
    <row r="374" spans="1:11" ht="283.5" x14ac:dyDescent="0.2">
      <c r="A374" s="6" t="s">
        <v>183</v>
      </c>
      <c r="B374" s="3" t="s">
        <v>66</v>
      </c>
      <c r="C374" s="3" t="s">
        <v>18</v>
      </c>
      <c r="D374" s="3" t="s">
        <v>184</v>
      </c>
      <c r="E374" s="7" t="s">
        <v>0</v>
      </c>
      <c r="F374" s="5">
        <f>F375</f>
        <v>13347896</v>
      </c>
      <c r="G374" s="5">
        <f>G375</f>
        <v>0</v>
      </c>
      <c r="H374" s="5">
        <f>H375</f>
        <v>0</v>
      </c>
      <c r="I374" s="5">
        <f t="shared" ref="I374:J374" si="151">I375</f>
        <v>13347896</v>
      </c>
      <c r="J374" s="5">
        <f t="shared" si="151"/>
        <v>11524655.050000001</v>
      </c>
      <c r="K374" s="56">
        <f t="shared" si="136"/>
        <v>0.86340611658946109</v>
      </c>
    </row>
    <row r="375" spans="1:11" ht="31.5" x14ac:dyDescent="0.2">
      <c r="A375" s="6" t="s">
        <v>140</v>
      </c>
      <c r="B375" s="3" t="s">
        <v>66</v>
      </c>
      <c r="C375" s="3" t="s">
        <v>18</v>
      </c>
      <c r="D375" s="3" t="s">
        <v>184</v>
      </c>
      <c r="E375" s="3" t="s">
        <v>141</v>
      </c>
      <c r="F375" s="5">
        <f>F376+F377</f>
        <v>13347896</v>
      </c>
      <c r="G375" s="5">
        <f>G376+G377</f>
        <v>0</v>
      </c>
      <c r="H375" s="5">
        <f>H376+H377</f>
        <v>0</v>
      </c>
      <c r="I375" s="5">
        <f t="shared" ref="I375:J375" si="152">I376+I377</f>
        <v>13347896</v>
      </c>
      <c r="J375" s="5">
        <f t="shared" si="152"/>
        <v>11524655.050000001</v>
      </c>
      <c r="K375" s="56">
        <f t="shared" si="136"/>
        <v>0.86340611658946109</v>
      </c>
    </row>
    <row r="376" spans="1:11" ht="31.5" x14ac:dyDescent="0.2">
      <c r="A376" s="6" t="s">
        <v>185</v>
      </c>
      <c r="B376" s="3" t="s">
        <v>66</v>
      </c>
      <c r="C376" s="3" t="s">
        <v>18</v>
      </c>
      <c r="D376" s="3" t="s">
        <v>184</v>
      </c>
      <c r="E376" s="3" t="s">
        <v>186</v>
      </c>
      <c r="F376" s="5">
        <v>8744436</v>
      </c>
      <c r="G376" s="5">
        <v>0</v>
      </c>
      <c r="H376" s="5">
        <v>0</v>
      </c>
      <c r="I376" s="5">
        <v>8744436</v>
      </c>
      <c r="J376" s="5">
        <v>7525404</v>
      </c>
      <c r="K376" s="56">
        <f t="shared" si="136"/>
        <v>0.86059341048410665</v>
      </c>
    </row>
    <row r="377" spans="1:11" ht="47.25" x14ac:dyDescent="0.2">
      <c r="A377" s="6" t="s">
        <v>157</v>
      </c>
      <c r="B377" s="3" t="s">
        <v>66</v>
      </c>
      <c r="C377" s="3" t="s">
        <v>18</v>
      </c>
      <c r="D377" s="3" t="s">
        <v>184</v>
      </c>
      <c r="E377" s="3" t="s">
        <v>158</v>
      </c>
      <c r="F377" s="5">
        <v>4603460</v>
      </c>
      <c r="G377" s="5">
        <v>0</v>
      </c>
      <c r="H377" s="5">
        <v>0</v>
      </c>
      <c r="I377" s="5">
        <v>4603460</v>
      </c>
      <c r="J377" s="5">
        <v>3999251.05</v>
      </c>
      <c r="K377" s="56">
        <f t="shared" si="136"/>
        <v>0.86874895187532852</v>
      </c>
    </row>
    <row r="378" spans="1:11" ht="94.5" x14ac:dyDescent="0.2">
      <c r="A378" s="6" t="s">
        <v>187</v>
      </c>
      <c r="B378" s="3" t="s">
        <v>66</v>
      </c>
      <c r="C378" s="3" t="s">
        <v>18</v>
      </c>
      <c r="D378" s="3" t="s">
        <v>188</v>
      </c>
      <c r="E378" s="7" t="s">
        <v>0</v>
      </c>
      <c r="F378" s="5">
        <f t="shared" ref="F378:J379" si="153">F379</f>
        <v>5017980</v>
      </c>
      <c r="G378" s="5">
        <f t="shared" si="153"/>
        <v>0</v>
      </c>
      <c r="H378" s="5">
        <f t="shared" si="153"/>
        <v>0</v>
      </c>
      <c r="I378" s="5">
        <f t="shared" si="153"/>
        <v>5017980</v>
      </c>
      <c r="J378" s="5">
        <f t="shared" si="153"/>
        <v>0</v>
      </c>
      <c r="K378" s="56">
        <f t="shared" si="136"/>
        <v>0</v>
      </c>
    </row>
    <row r="379" spans="1:11" ht="47.25" x14ac:dyDescent="0.2">
      <c r="A379" s="6" t="s">
        <v>101</v>
      </c>
      <c r="B379" s="3" t="s">
        <v>66</v>
      </c>
      <c r="C379" s="3" t="s">
        <v>18</v>
      </c>
      <c r="D379" s="3" t="s">
        <v>188</v>
      </c>
      <c r="E379" s="3" t="s">
        <v>102</v>
      </c>
      <c r="F379" s="5">
        <f t="shared" si="153"/>
        <v>5017980</v>
      </c>
      <c r="G379" s="5">
        <f t="shared" si="153"/>
        <v>0</v>
      </c>
      <c r="H379" s="5">
        <f t="shared" si="153"/>
        <v>0</v>
      </c>
      <c r="I379" s="5">
        <f t="shared" si="153"/>
        <v>5017980</v>
      </c>
      <c r="J379" s="5">
        <f t="shared" si="153"/>
        <v>0</v>
      </c>
      <c r="K379" s="56">
        <f t="shared" si="136"/>
        <v>0</v>
      </c>
    </row>
    <row r="380" spans="1:11" ht="15.75" x14ac:dyDescent="0.2">
      <c r="A380" s="6" t="s">
        <v>103</v>
      </c>
      <c r="B380" s="3" t="s">
        <v>66</v>
      </c>
      <c r="C380" s="3" t="s">
        <v>18</v>
      </c>
      <c r="D380" s="3" t="s">
        <v>188</v>
      </c>
      <c r="E380" s="3" t="s">
        <v>104</v>
      </c>
      <c r="F380" s="5">
        <v>5017980</v>
      </c>
      <c r="G380" s="5">
        <v>0</v>
      </c>
      <c r="H380" s="5">
        <v>0</v>
      </c>
      <c r="I380" s="5">
        <v>5017980</v>
      </c>
      <c r="J380" s="5"/>
      <c r="K380" s="56">
        <f t="shared" si="136"/>
        <v>0</v>
      </c>
    </row>
    <row r="381" spans="1:11" ht="63" x14ac:dyDescent="0.2">
      <c r="A381" s="6" t="s">
        <v>227</v>
      </c>
      <c r="B381" s="3" t="s">
        <v>66</v>
      </c>
      <c r="C381" s="3" t="s">
        <v>18</v>
      </c>
      <c r="D381" s="3" t="s">
        <v>189</v>
      </c>
      <c r="E381" s="7" t="s">
        <v>0</v>
      </c>
      <c r="F381" s="5">
        <f t="shared" ref="F381:J382" si="154">F382</f>
        <v>180041.3</v>
      </c>
      <c r="G381" s="5">
        <f t="shared" si="154"/>
        <v>0</v>
      </c>
      <c r="H381" s="5">
        <f t="shared" si="154"/>
        <v>36008.26</v>
      </c>
      <c r="I381" s="5">
        <f t="shared" si="154"/>
        <v>180041.3</v>
      </c>
      <c r="J381" s="5">
        <f t="shared" si="154"/>
        <v>88447.43</v>
      </c>
      <c r="K381" s="56">
        <f t="shared" si="136"/>
        <v>0.49126189379881169</v>
      </c>
    </row>
    <row r="382" spans="1:11" ht="31.5" x14ac:dyDescent="0.2">
      <c r="A382" s="6" t="s">
        <v>140</v>
      </c>
      <c r="B382" s="3" t="s">
        <v>66</v>
      </c>
      <c r="C382" s="3" t="s">
        <v>18</v>
      </c>
      <c r="D382" s="3" t="s">
        <v>189</v>
      </c>
      <c r="E382" s="3" t="s">
        <v>141</v>
      </c>
      <c r="F382" s="5">
        <f t="shared" si="154"/>
        <v>180041.3</v>
      </c>
      <c r="G382" s="5">
        <f t="shared" si="154"/>
        <v>0</v>
      </c>
      <c r="H382" s="5">
        <f t="shared" si="154"/>
        <v>36008.26</v>
      </c>
      <c r="I382" s="5">
        <f t="shared" si="154"/>
        <v>180041.3</v>
      </c>
      <c r="J382" s="5">
        <f t="shared" si="154"/>
        <v>88447.43</v>
      </c>
      <c r="K382" s="56">
        <f t="shared" si="136"/>
        <v>0.49126189379881169</v>
      </c>
    </row>
    <row r="383" spans="1:11" ht="31.5" x14ac:dyDescent="0.2">
      <c r="A383" s="6" t="s">
        <v>185</v>
      </c>
      <c r="B383" s="3" t="s">
        <v>66</v>
      </c>
      <c r="C383" s="3" t="s">
        <v>18</v>
      </c>
      <c r="D383" s="3" t="s">
        <v>189</v>
      </c>
      <c r="E383" s="3" t="s">
        <v>186</v>
      </c>
      <c r="F383" s="5">
        <v>180041.3</v>
      </c>
      <c r="G383" s="5">
        <v>0</v>
      </c>
      <c r="H383" s="5">
        <v>36008.26</v>
      </c>
      <c r="I383" s="5">
        <v>180041.3</v>
      </c>
      <c r="J383" s="5">
        <v>88447.43</v>
      </c>
      <c r="K383" s="56">
        <f t="shared" si="136"/>
        <v>0.49126189379881169</v>
      </c>
    </row>
    <row r="384" spans="1:11" ht="78.75" x14ac:dyDescent="0.2">
      <c r="A384" s="6" t="s">
        <v>190</v>
      </c>
      <c r="B384" s="3" t="s">
        <v>66</v>
      </c>
      <c r="C384" s="3" t="s">
        <v>18</v>
      </c>
      <c r="D384" s="3" t="s">
        <v>191</v>
      </c>
      <c r="E384" s="7" t="s">
        <v>0</v>
      </c>
      <c r="F384" s="5">
        <f t="shared" ref="F384:J385" si="155">F385</f>
        <v>2035757</v>
      </c>
      <c r="G384" s="5">
        <f t="shared" si="155"/>
        <v>0</v>
      </c>
      <c r="H384" s="5">
        <f t="shared" si="155"/>
        <v>0</v>
      </c>
      <c r="I384" s="5">
        <f t="shared" si="155"/>
        <v>2035757</v>
      </c>
      <c r="J384" s="5">
        <f t="shared" si="155"/>
        <v>1296707</v>
      </c>
      <c r="K384" s="56">
        <f t="shared" si="136"/>
        <v>0.63696551209206209</v>
      </c>
    </row>
    <row r="385" spans="1:11" ht="31.5" x14ac:dyDescent="0.2">
      <c r="A385" s="6" t="s">
        <v>140</v>
      </c>
      <c r="B385" s="3" t="s">
        <v>66</v>
      </c>
      <c r="C385" s="3" t="s">
        <v>18</v>
      </c>
      <c r="D385" s="3" t="s">
        <v>191</v>
      </c>
      <c r="E385" s="3" t="s">
        <v>141</v>
      </c>
      <c r="F385" s="5">
        <f t="shared" si="155"/>
        <v>2035757</v>
      </c>
      <c r="G385" s="5">
        <f t="shared" si="155"/>
        <v>0</v>
      </c>
      <c r="H385" s="5">
        <f t="shared" si="155"/>
        <v>0</v>
      </c>
      <c r="I385" s="5">
        <f t="shared" si="155"/>
        <v>2035757</v>
      </c>
      <c r="J385" s="5">
        <f t="shared" si="155"/>
        <v>1296707</v>
      </c>
      <c r="K385" s="56">
        <f t="shared" si="136"/>
        <v>0.63696551209206209</v>
      </c>
    </row>
    <row r="386" spans="1:11" ht="47.25" x14ac:dyDescent="0.2">
      <c r="A386" s="6" t="s">
        <v>157</v>
      </c>
      <c r="B386" s="3" t="s">
        <v>66</v>
      </c>
      <c r="C386" s="3" t="s">
        <v>18</v>
      </c>
      <c r="D386" s="3" t="s">
        <v>191</v>
      </c>
      <c r="E386" s="3" t="s">
        <v>158</v>
      </c>
      <c r="F386" s="5">
        <v>2035757</v>
      </c>
      <c r="G386" s="5">
        <v>0</v>
      </c>
      <c r="H386" s="5">
        <v>0</v>
      </c>
      <c r="I386" s="5">
        <v>2035757</v>
      </c>
      <c r="J386" s="5">
        <v>1296707</v>
      </c>
      <c r="K386" s="56">
        <f t="shared" si="136"/>
        <v>0.63696551209206209</v>
      </c>
    </row>
    <row r="387" spans="1:11" ht="31.5" x14ac:dyDescent="0.2">
      <c r="A387" s="6" t="s">
        <v>192</v>
      </c>
      <c r="B387" s="3" t="s">
        <v>66</v>
      </c>
      <c r="C387" s="3" t="s">
        <v>18</v>
      </c>
      <c r="D387" s="3" t="s">
        <v>193</v>
      </c>
      <c r="E387" s="7" t="s">
        <v>0</v>
      </c>
      <c r="F387" s="5">
        <f t="shared" ref="F387:J388" si="156">F388</f>
        <v>2490742.7999999998</v>
      </c>
      <c r="G387" s="5">
        <f t="shared" si="156"/>
        <v>0</v>
      </c>
      <c r="H387" s="5">
        <f t="shared" si="156"/>
        <v>0</v>
      </c>
      <c r="I387" s="5">
        <f t="shared" si="156"/>
        <v>2490742.7999999998</v>
      </c>
      <c r="J387" s="5">
        <f t="shared" si="156"/>
        <v>2490742.7999999998</v>
      </c>
      <c r="K387" s="56">
        <f t="shared" si="136"/>
        <v>1</v>
      </c>
    </row>
    <row r="388" spans="1:11" ht="31.5" x14ac:dyDescent="0.2">
      <c r="A388" s="6" t="s">
        <v>140</v>
      </c>
      <c r="B388" s="3" t="s">
        <v>66</v>
      </c>
      <c r="C388" s="3" t="s">
        <v>18</v>
      </c>
      <c r="D388" s="3" t="s">
        <v>193</v>
      </c>
      <c r="E388" s="3" t="s">
        <v>141</v>
      </c>
      <c r="F388" s="5">
        <f t="shared" si="156"/>
        <v>2490742.7999999998</v>
      </c>
      <c r="G388" s="5">
        <f t="shared" si="156"/>
        <v>0</v>
      </c>
      <c r="H388" s="5">
        <f t="shared" si="156"/>
        <v>0</v>
      </c>
      <c r="I388" s="5">
        <f t="shared" si="156"/>
        <v>2490742.7999999998</v>
      </c>
      <c r="J388" s="5">
        <f t="shared" si="156"/>
        <v>2490742.7999999998</v>
      </c>
      <c r="K388" s="56">
        <f t="shared" si="136"/>
        <v>1</v>
      </c>
    </row>
    <row r="389" spans="1:11" ht="47.25" x14ac:dyDescent="0.2">
      <c r="A389" s="6" t="s">
        <v>157</v>
      </c>
      <c r="B389" s="3" t="s">
        <v>66</v>
      </c>
      <c r="C389" s="3" t="s">
        <v>18</v>
      </c>
      <c r="D389" s="3" t="s">
        <v>193</v>
      </c>
      <c r="E389" s="3" t="s">
        <v>158</v>
      </c>
      <c r="F389" s="5">
        <v>2490742.7999999998</v>
      </c>
      <c r="G389" s="5">
        <v>0</v>
      </c>
      <c r="H389" s="5">
        <v>0</v>
      </c>
      <c r="I389" s="5">
        <v>2490742.7999999998</v>
      </c>
      <c r="J389" s="5">
        <v>2490742.7999999998</v>
      </c>
      <c r="K389" s="56">
        <f t="shared" si="136"/>
        <v>1</v>
      </c>
    </row>
    <row r="390" spans="1:11" ht="31.5" x14ac:dyDescent="0.2">
      <c r="A390" s="4" t="s">
        <v>194</v>
      </c>
      <c r="B390" s="3" t="s">
        <v>66</v>
      </c>
      <c r="C390" s="3" t="s">
        <v>31</v>
      </c>
      <c r="D390" s="3" t="s">
        <v>0</v>
      </c>
      <c r="E390" s="3" t="s">
        <v>0</v>
      </c>
      <c r="F390" s="5">
        <f>F391+F396+F399+F404</f>
        <v>1601482</v>
      </c>
      <c r="G390" s="5">
        <f>G391+G396+G399+G404</f>
        <v>0</v>
      </c>
      <c r="H390" s="5">
        <f>H391+H396+H399+H404</f>
        <v>0</v>
      </c>
      <c r="I390" s="5">
        <f>I391+I396+I399+I404+I407</f>
        <v>1619602.3</v>
      </c>
      <c r="J390" s="5">
        <f>J391+J396+J399+J404+J407</f>
        <v>1612602.3</v>
      </c>
      <c r="K390" s="56">
        <f t="shared" si="136"/>
        <v>0.99567795130940473</v>
      </c>
    </row>
    <row r="391" spans="1:11" ht="141.75" x14ac:dyDescent="0.2">
      <c r="A391" s="6" t="s">
        <v>43</v>
      </c>
      <c r="B391" s="3" t="s">
        <v>66</v>
      </c>
      <c r="C391" s="3" t="s">
        <v>31</v>
      </c>
      <c r="D391" s="3" t="s">
        <v>44</v>
      </c>
      <c r="E391" s="7" t="s">
        <v>0</v>
      </c>
      <c r="F391" s="5">
        <f>F392+F394</f>
        <v>650778</v>
      </c>
      <c r="G391" s="5">
        <f>G392+G394</f>
        <v>0</v>
      </c>
      <c r="H391" s="5">
        <f>H392+H394</f>
        <v>0</v>
      </c>
      <c r="I391" s="5">
        <f t="shared" ref="I391:J391" si="157">I392+I394</f>
        <v>650778</v>
      </c>
      <c r="J391" s="5">
        <f t="shared" si="157"/>
        <v>650778</v>
      </c>
      <c r="K391" s="56">
        <f t="shared" si="136"/>
        <v>1</v>
      </c>
    </row>
    <row r="392" spans="1:11" ht="110.25" x14ac:dyDescent="0.2">
      <c r="A392" s="6" t="s">
        <v>4</v>
      </c>
      <c r="B392" s="3" t="s">
        <v>66</v>
      </c>
      <c r="C392" s="3" t="s">
        <v>31</v>
      </c>
      <c r="D392" s="3" t="s">
        <v>44</v>
      </c>
      <c r="E392" s="3" t="s">
        <v>5</v>
      </c>
      <c r="F392" s="5">
        <f>F393</f>
        <v>574802.37</v>
      </c>
      <c r="G392" s="5">
        <f>G393</f>
        <v>0</v>
      </c>
      <c r="H392" s="5">
        <f>H393</f>
        <v>0</v>
      </c>
      <c r="I392" s="5">
        <f t="shared" ref="I392:J392" si="158">I393</f>
        <v>574802.37</v>
      </c>
      <c r="J392" s="5">
        <f t="shared" si="158"/>
        <v>574802.37</v>
      </c>
      <c r="K392" s="56">
        <f t="shared" si="136"/>
        <v>1</v>
      </c>
    </row>
    <row r="393" spans="1:11" ht="47.25" x14ac:dyDescent="0.2">
      <c r="A393" s="6" t="s">
        <v>6</v>
      </c>
      <c r="B393" s="3" t="s">
        <v>66</v>
      </c>
      <c r="C393" s="3" t="s">
        <v>31</v>
      </c>
      <c r="D393" s="3" t="s">
        <v>44</v>
      </c>
      <c r="E393" s="3" t="s">
        <v>7</v>
      </c>
      <c r="F393" s="5">
        <v>574802.37</v>
      </c>
      <c r="G393" s="5">
        <v>0</v>
      </c>
      <c r="H393" s="5">
        <v>0</v>
      </c>
      <c r="I393" s="5">
        <v>574802.37</v>
      </c>
      <c r="J393" s="5">
        <v>574802.37</v>
      </c>
      <c r="K393" s="56">
        <f t="shared" si="136"/>
        <v>1</v>
      </c>
    </row>
    <row r="394" spans="1:11" ht="47.25" x14ac:dyDescent="0.2">
      <c r="A394" s="6" t="s">
        <v>12</v>
      </c>
      <c r="B394" s="3" t="s">
        <v>66</v>
      </c>
      <c r="C394" s="3" t="s">
        <v>31</v>
      </c>
      <c r="D394" s="3" t="s">
        <v>44</v>
      </c>
      <c r="E394" s="3" t="s">
        <v>13</v>
      </c>
      <c r="F394" s="5">
        <f>F395</f>
        <v>75975.63</v>
      </c>
      <c r="G394" s="5">
        <f>G395</f>
        <v>0</v>
      </c>
      <c r="H394" s="5">
        <f>H395</f>
        <v>0</v>
      </c>
      <c r="I394" s="5">
        <f t="shared" ref="I394:J394" si="159">I395</f>
        <v>75975.63</v>
      </c>
      <c r="J394" s="5">
        <f t="shared" si="159"/>
        <v>75975.63</v>
      </c>
      <c r="K394" s="56">
        <f t="shared" si="136"/>
        <v>1</v>
      </c>
    </row>
    <row r="395" spans="1:11" ht="47.25" x14ac:dyDescent="0.2">
      <c r="A395" s="6" t="s">
        <v>14</v>
      </c>
      <c r="B395" s="3" t="s">
        <v>66</v>
      </c>
      <c r="C395" s="3" t="s">
        <v>31</v>
      </c>
      <c r="D395" s="3" t="s">
        <v>44</v>
      </c>
      <c r="E395" s="3" t="s">
        <v>15</v>
      </c>
      <c r="F395" s="5">
        <v>75975.63</v>
      </c>
      <c r="G395" s="5">
        <v>0</v>
      </c>
      <c r="H395" s="5">
        <v>0</v>
      </c>
      <c r="I395" s="5">
        <v>75975.63</v>
      </c>
      <c r="J395" s="5">
        <v>75975.63</v>
      </c>
      <c r="K395" s="56">
        <f t="shared" ref="K395:K431" si="160">J395/I395</f>
        <v>1</v>
      </c>
    </row>
    <row r="396" spans="1:11" ht="47.25" x14ac:dyDescent="0.2">
      <c r="A396" s="6" t="s">
        <v>195</v>
      </c>
      <c r="B396" s="3" t="s">
        <v>66</v>
      </c>
      <c r="C396" s="3" t="s">
        <v>31</v>
      </c>
      <c r="D396" s="3" t="s">
        <v>196</v>
      </c>
      <c r="E396" s="7" t="s">
        <v>0</v>
      </c>
      <c r="F396" s="5">
        <f t="shared" ref="F396:J397" si="161">F397</f>
        <v>55000</v>
      </c>
      <c r="G396" s="5">
        <f t="shared" si="161"/>
        <v>0</v>
      </c>
      <c r="H396" s="5">
        <f t="shared" si="161"/>
        <v>0</v>
      </c>
      <c r="I396" s="5">
        <f t="shared" si="161"/>
        <v>55000</v>
      </c>
      <c r="J396" s="5">
        <f t="shared" si="161"/>
        <v>55000</v>
      </c>
      <c r="K396" s="56">
        <f t="shared" si="160"/>
        <v>1</v>
      </c>
    </row>
    <row r="397" spans="1:11" ht="63" x14ac:dyDescent="0.2">
      <c r="A397" s="6" t="s">
        <v>47</v>
      </c>
      <c r="B397" s="3" t="s">
        <v>66</v>
      </c>
      <c r="C397" s="3" t="s">
        <v>31</v>
      </c>
      <c r="D397" s="3" t="s">
        <v>196</v>
      </c>
      <c r="E397" s="3" t="s">
        <v>48</v>
      </c>
      <c r="F397" s="5">
        <f t="shared" si="161"/>
        <v>55000</v>
      </c>
      <c r="G397" s="5">
        <f t="shared" si="161"/>
        <v>0</v>
      </c>
      <c r="H397" s="5">
        <f t="shared" si="161"/>
        <v>0</v>
      </c>
      <c r="I397" s="5">
        <f t="shared" si="161"/>
        <v>55000</v>
      </c>
      <c r="J397" s="5">
        <f t="shared" si="161"/>
        <v>55000</v>
      </c>
      <c r="K397" s="56">
        <f t="shared" si="160"/>
        <v>1</v>
      </c>
    </row>
    <row r="398" spans="1:11" ht="94.5" x14ac:dyDescent="0.2">
      <c r="A398" s="6" t="s">
        <v>217</v>
      </c>
      <c r="B398" s="3" t="s">
        <v>66</v>
      </c>
      <c r="C398" s="3" t="s">
        <v>31</v>
      </c>
      <c r="D398" s="3" t="s">
        <v>196</v>
      </c>
      <c r="E398" s="3" t="s">
        <v>197</v>
      </c>
      <c r="F398" s="5">
        <v>55000</v>
      </c>
      <c r="G398" s="5">
        <v>0</v>
      </c>
      <c r="H398" s="5">
        <v>0</v>
      </c>
      <c r="I398" s="5">
        <v>55000</v>
      </c>
      <c r="J398" s="5">
        <v>55000</v>
      </c>
      <c r="K398" s="56">
        <f t="shared" si="160"/>
        <v>1</v>
      </c>
    </row>
    <row r="399" spans="1:11" ht="220.5" x14ac:dyDescent="0.2">
      <c r="A399" s="6" t="s">
        <v>198</v>
      </c>
      <c r="B399" s="3" t="s">
        <v>66</v>
      </c>
      <c r="C399" s="3" t="s">
        <v>31</v>
      </c>
      <c r="D399" s="3" t="s">
        <v>199</v>
      </c>
      <c r="E399" s="7" t="s">
        <v>0</v>
      </c>
      <c r="F399" s="5">
        <f>F400+F402</f>
        <v>867704</v>
      </c>
      <c r="G399" s="5">
        <f>G400+G402</f>
        <v>0</v>
      </c>
      <c r="H399" s="5">
        <f>H400+H402</f>
        <v>0</v>
      </c>
      <c r="I399" s="5">
        <f t="shared" ref="I399:J399" si="162">I400+I402</f>
        <v>867704</v>
      </c>
      <c r="J399" s="5">
        <f t="shared" si="162"/>
        <v>867704</v>
      </c>
      <c r="K399" s="56">
        <f t="shared" si="160"/>
        <v>1</v>
      </c>
    </row>
    <row r="400" spans="1:11" ht="110.25" x14ac:dyDescent="0.2">
      <c r="A400" s="6" t="s">
        <v>4</v>
      </c>
      <c r="B400" s="3" t="s">
        <v>66</v>
      </c>
      <c r="C400" s="3" t="s">
        <v>31</v>
      </c>
      <c r="D400" s="3" t="s">
        <v>199</v>
      </c>
      <c r="E400" s="3" t="s">
        <v>5</v>
      </c>
      <c r="F400" s="5">
        <f>F401</f>
        <v>637711.25</v>
      </c>
      <c r="G400" s="5">
        <f>G401</f>
        <v>0</v>
      </c>
      <c r="H400" s="5">
        <f>H401</f>
        <v>0</v>
      </c>
      <c r="I400" s="5">
        <f t="shared" ref="I400:J400" si="163">I401</f>
        <v>637711.25</v>
      </c>
      <c r="J400" s="5">
        <f t="shared" si="163"/>
        <v>637711.25</v>
      </c>
      <c r="K400" s="56">
        <f t="shared" si="160"/>
        <v>1</v>
      </c>
    </row>
    <row r="401" spans="1:11" ht="47.25" x14ac:dyDescent="0.2">
      <c r="A401" s="6" t="s">
        <v>6</v>
      </c>
      <c r="B401" s="3" t="s">
        <v>66</v>
      </c>
      <c r="C401" s="3" t="s">
        <v>31</v>
      </c>
      <c r="D401" s="3" t="s">
        <v>199</v>
      </c>
      <c r="E401" s="3" t="s">
        <v>7</v>
      </c>
      <c r="F401" s="5">
        <v>637711.25</v>
      </c>
      <c r="G401" s="5">
        <v>0</v>
      </c>
      <c r="H401" s="5">
        <v>0</v>
      </c>
      <c r="I401" s="5">
        <v>637711.25</v>
      </c>
      <c r="J401" s="5">
        <v>637711.25</v>
      </c>
      <c r="K401" s="56">
        <f t="shared" si="160"/>
        <v>1</v>
      </c>
    </row>
    <row r="402" spans="1:11" ht="47.25" x14ac:dyDescent="0.2">
      <c r="A402" s="6" t="s">
        <v>12</v>
      </c>
      <c r="B402" s="3" t="s">
        <v>66</v>
      </c>
      <c r="C402" s="3" t="s">
        <v>31</v>
      </c>
      <c r="D402" s="3" t="s">
        <v>199</v>
      </c>
      <c r="E402" s="3" t="s">
        <v>13</v>
      </c>
      <c r="F402" s="5">
        <f>F403</f>
        <v>229992.75</v>
      </c>
      <c r="G402" s="5">
        <f>G403</f>
        <v>0</v>
      </c>
      <c r="H402" s="5">
        <f>H403</f>
        <v>0</v>
      </c>
      <c r="I402" s="5">
        <f t="shared" ref="I402:J402" si="164">I403</f>
        <v>229992.75</v>
      </c>
      <c r="J402" s="5">
        <f t="shared" si="164"/>
        <v>229992.75</v>
      </c>
      <c r="K402" s="56">
        <f t="shared" si="160"/>
        <v>1</v>
      </c>
    </row>
    <row r="403" spans="1:11" ht="47.25" x14ac:dyDescent="0.2">
      <c r="A403" s="6" t="s">
        <v>14</v>
      </c>
      <c r="B403" s="3" t="s">
        <v>66</v>
      </c>
      <c r="C403" s="3" t="s">
        <v>31</v>
      </c>
      <c r="D403" s="3" t="s">
        <v>199</v>
      </c>
      <c r="E403" s="3" t="s">
        <v>15</v>
      </c>
      <c r="F403" s="5">
        <v>229992.75</v>
      </c>
      <c r="G403" s="5">
        <v>0</v>
      </c>
      <c r="H403" s="5">
        <v>0</v>
      </c>
      <c r="I403" s="5">
        <v>229992.75</v>
      </c>
      <c r="J403" s="5">
        <v>229992.75</v>
      </c>
      <c r="K403" s="56">
        <f t="shared" si="160"/>
        <v>1</v>
      </c>
    </row>
    <row r="404" spans="1:11" ht="252" x14ac:dyDescent="0.2">
      <c r="A404" s="6" t="s">
        <v>200</v>
      </c>
      <c r="B404" s="3" t="s">
        <v>66</v>
      </c>
      <c r="C404" s="3" t="s">
        <v>31</v>
      </c>
      <c r="D404" s="3" t="s">
        <v>201</v>
      </c>
      <c r="E404" s="7" t="s">
        <v>0</v>
      </c>
      <c r="F404" s="5">
        <f t="shared" ref="F404:J405" si="165">F405</f>
        <v>28000</v>
      </c>
      <c r="G404" s="5">
        <f t="shared" si="165"/>
        <v>0</v>
      </c>
      <c r="H404" s="5">
        <f t="shared" si="165"/>
        <v>0</v>
      </c>
      <c r="I404" s="5">
        <f t="shared" si="165"/>
        <v>28000</v>
      </c>
      <c r="J404" s="5">
        <f t="shared" si="165"/>
        <v>21000</v>
      </c>
      <c r="K404" s="56">
        <f t="shared" si="160"/>
        <v>0.75</v>
      </c>
    </row>
    <row r="405" spans="1:11" ht="47.25" x14ac:dyDescent="0.2">
      <c r="A405" s="6" t="s">
        <v>12</v>
      </c>
      <c r="B405" s="3" t="s">
        <v>66</v>
      </c>
      <c r="C405" s="3" t="s">
        <v>31</v>
      </c>
      <c r="D405" s="3" t="s">
        <v>201</v>
      </c>
      <c r="E405" s="3" t="s">
        <v>13</v>
      </c>
      <c r="F405" s="5">
        <f t="shared" si="165"/>
        <v>28000</v>
      </c>
      <c r="G405" s="5">
        <f t="shared" si="165"/>
        <v>0</v>
      </c>
      <c r="H405" s="5">
        <f t="shared" si="165"/>
        <v>0</v>
      </c>
      <c r="I405" s="5">
        <f t="shared" si="165"/>
        <v>28000</v>
      </c>
      <c r="J405" s="5">
        <f t="shared" si="165"/>
        <v>21000</v>
      </c>
      <c r="K405" s="56">
        <f t="shared" si="160"/>
        <v>0.75</v>
      </c>
    </row>
    <row r="406" spans="1:11" ht="47.25" x14ac:dyDescent="0.2">
      <c r="A406" s="6" t="s">
        <v>14</v>
      </c>
      <c r="B406" s="3" t="s">
        <v>66</v>
      </c>
      <c r="C406" s="3" t="s">
        <v>31</v>
      </c>
      <c r="D406" s="3" t="s">
        <v>201</v>
      </c>
      <c r="E406" s="3" t="s">
        <v>15</v>
      </c>
      <c r="F406" s="5">
        <v>28000</v>
      </c>
      <c r="G406" s="5">
        <v>0</v>
      </c>
      <c r="H406" s="5">
        <v>0</v>
      </c>
      <c r="I406" s="5">
        <v>28000</v>
      </c>
      <c r="J406" s="5">
        <v>21000</v>
      </c>
      <c r="K406" s="56">
        <f t="shared" si="160"/>
        <v>0.75</v>
      </c>
    </row>
    <row r="407" spans="1:11" s="58" customFormat="1" ht="63" x14ac:dyDescent="0.2">
      <c r="A407" s="13" t="s">
        <v>297</v>
      </c>
      <c r="B407" s="60">
        <v>10</v>
      </c>
      <c r="C407" s="14" t="s">
        <v>31</v>
      </c>
      <c r="D407" s="14" t="s">
        <v>298</v>
      </c>
      <c r="E407" s="60"/>
      <c r="F407" s="5"/>
      <c r="G407" s="5"/>
      <c r="H407" s="5"/>
      <c r="I407" s="5">
        <f>I408</f>
        <v>18120.3</v>
      </c>
      <c r="J407" s="5">
        <f>J408</f>
        <v>18120.3</v>
      </c>
      <c r="K407" s="56">
        <f t="shared" si="160"/>
        <v>1</v>
      </c>
    </row>
    <row r="408" spans="1:11" s="58" customFormat="1" ht="110.25" x14ac:dyDescent="0.2">
      <c r="A408" s="6" t="s">
        <v>4</v>
      </c>
      <c r="B408" s="60">
        <v>10</v>
      </c>
      <c r="C408" s="14" t="s">
        <v>31</v>
      </c>
      <c r="D408" s="14" t="s">
        <v>298</v>
      </c>
      <c r="E408" s="14" t="s">
        <v>5</v>
      </c>
      <c r="F408" s="5"/>
      <c r="G408" s="5"/>
      <c r="H408" s="5"/>
      <c r="I408" s="5">
        <f>I409</f>
        <v>18120.3</v>
      </c>
      <c r="J408" s="5">
        <f>J409</f>
        <v>18120.3</v>
      </c>
      <c r="K408" s="56">
        <f t="shared" si="160"/>
        <v>1</v>
      </c>
    </row>
    <row r="409" spans="1:11" s="58" customFormat="1" ht="47.25" x14ac:dyDescent="0.2">
      <c r="A409" s="6" t="s">
        <v>6</v>
      </c>
      <c r="B409" s="60">
        <v>10</v>
      </c>
      <c r="C409" s="14" t="s">
        <v>31</v>
      </c>
      <c r="D409" s="14" t="s">
        <v>298</v>
      </c>
      <c r="E409" s="14" t="s">
        <v>7</v>
      </c>
      <c r="F409" s="5"/>
      <c r="G409" s="5"/>
      <c r="H409" s="5"/>
      <c r="I409" s="5">
        <v>18120.3</v>
      </c>
      <c r="J409" s="5">
        <v>18120.3</v>
      </c>
      <c r="K409" s="56">
        <f t="shared" si="160"/>
        <v>1</v>
      </c>
    </row>
    <row r="410" spans="1:11" ht="15.75" x14ac:dyDescent="0.2">
      <c r="A410" s="4" t="s">
        <v>202</v>
      </c>
      <c r="B410" s="3" t="s">
        <v>36</v>
      </c>
      <c r="C410" s="3" t="s">
        <v>0</v>
      </c>
      <c r="D410" s="3" t="s">
        <v>0</v>
      </c>
      <c r="E410" s="3" t="s">
        <v>0</v>
      </c>
      <c r="F410" s="5">
        <f>F411</f>
        <v>3970244</v>
      </c>
      <c r="G410" s="5">
        <f>G411</f>
        <v>350000</v>
      </c>
      <c r="H410" s="5">
        <f>H411</f>
        <v>0</v>
      </c>
      <c r="I410" s="5">
        <f t="shared" ref="I410:J410" si="166">I411</f>
        <v>3970244</v>
      </c>
      <c r="J410" s="5">
        <f t="shared" si="166"/>
        <v>2900567.24</v>
      </c>
      <c r="K410" s="56">
        <f t="shared" si="160"/>
        <v>0.73057656909751645</v>
      </c>
    </row>
    <row r="411" spans="1:11" ht="15.75" x14ac:dyDescent="0.2">
      <c r="A411" s="4" t="s">
        <v>203</v>
      </c>
      <c r="B411" s="3" t="s">
        <v>36</v>
      </c>
      <c r="C411" s="3" t="s">
        <v>2</v>
      </c>
      <c r="D411" s="3" t="s">
        <v>0</v>
      </c>
      <c r="E411" s="3" t="s">
        <v>0</v>
      </c>
      <c r="F411" s="5">
        <f>F412+F420+F423+F417</f>
        <v>3970244</v>
      </c>
      <c r="G411" s="5">
        <f>G412+G420+G423+G417</f>
        <v>350000</v>
      </c>
      <c r="H411" s="5">
        <f>H412+H420+H423+H417</f>
        <v>0</v>
      </c>
      <c r="I411" s="5">
        <f t="shared" ref="I411:J411" si="167">I412+I420+I423+I417</f>
        <v>3970244</v>
      </c>
      <c r="J411" s="5">
        <f t="shared" si="167"/>
        <v>2900567.24</v>
      </c>
      <c r="K411" s="56">
        <f t="shared" si="160"/>
        <v>0.73057656909751645</v>
      </c>
    </row>
    <row r="412" spans="1:11" ht="31.5" x14ac:dyDescent="0.2">
      <c r="A412" s="6" t="s">
        <v>204</v>
      </c>
      <c r="B412" s="3" t="s">
        <v>36</v>
      </c>
      <c r="C412" s="3" t="s">
        <v>2</v>
      </c>
      <c r="D412" s="3" t="s">
        <v>205</v>
      </c>
      <c r="E412" s="7" t="s">
        <v>0</v>
      </c>
      <c r="F412" s="5">
        <f>F413+F415</f>
        <v>100000</v>
      </c>
      <c r="G412" s="5">
        <f>G413+G415</f>
        <v>100000</v>
      </c>
      <c r="H412" s="5">
        <f>H413+H415</f>
        <v>0</v>
      </c>
      <c r="I412" s="5">
        <f t="shared" ref="I412:J412" si="168">I413+I415</f>
        <v>100000</v>
      </c>
      <c r="J412" s="5">
        <f t="shared" si="168"/>
        <v>79334</v>
      </c>
      <c r="K412" s="56">
        <f t="shared" si="160"/>
        <v>0.79334000000000005</v>
      </c>
    </row>
    <row r="413" spans="1:11" ht="47.25" x14ac:dyDescent="0.2">
      <c r="A413" s="6" t="s">
        <v>12</v>
      </c>
      <c r="B413" s="3" t="s">
        <v>36</v>
      </c>
      <c r="C413" s="3" t="s">
        <v>2</v>
      </c>
      <c r="D413" s="3" t="s">
        <v>205</v>
      </c>
      <c r="E413" s="3" t="s">
        <v>13</v>
      </c>
      <c r="F413" s="5">
        <f>F414</f>
        <v>70000</v>
      </c>
      <c r="G413" s="5">
        <f>G414</f>
        <v>60000</v>
      </c>
      <c r="H413" s="5">
        <f>H414</f>
        <v>0</v>
      </c>
      <c r="I413" s="5">
        <f t="shared" ref="I413:J413" si="169">I414</f>
        <v>70000</v>
      </c>
      <c r="J413" s="5">
        <f t="shared" si="169"/>
        <v>51934</v>
      </c>
      <c r="K413" s="56">
        <f t="shared" si="160"/>
        <v>0.74191428571428575</v>
      </c>
    </row>
    <row r="414" spans="1:11" ht="47.25" x14ac:dyDescent="0.2">
      <c r="A414" s="6" t="s">
        <v>14</v>
      </c>
      <c r="B414" s="3" t="s">
        <v>36</v>
      </c>
      <c r="C414" s="3" t="s">
        <v>2</v>
      </c>
      <c r="D414" s="3" t="s">
        <v>205</v>
      </c>
      <c r="E414" s="3" t="s">
        <v>15</v>
      </c>
      <c r="F414" s="5">
        <v>70000</v>
      </c>
      <c r="G414" s="5">
        <v>60000</v>
      </c>
      <c r="H414" s="5"/>
      <c r="I414" s="5">
        <v>70000</v>
      </c>
      <c r="J414" s="5">
        <v>51934</v>
      </c>
      <c r="K414" s="56">
        <f t="shared" si="160"/>
        <v>0.74191428571428575</v>
      </c>
    </row>
    <row r="415" spans="1:11" ht="31.5" x14ac:dyDescent="0.2">
      <c r="A415" s="6" t="s">
        <v>140</v>
      </c>
      <c r="B415" s="3" t="s">
        <v>36</v>
      </c>
      <c r="C415" s="3" t="s">
        <v>2</v>
      </c>
      <c r="D415" s="3" t="s">
        <v>205</v>
      </c>
      <c r="E415" s="3" t="s">
        <v>141</v>
      </c>
      <c r="F415" s="5">
        <f>F416</f>
        <v>30000</v>
      </c>
      <c r="G415" s="5">
        <f>G416</f>
        <v>40000</v>
      </c>
      <c r="H415" s="5">
        <f>H416</f>
        <v>0</v>
      </c>
      <c r="I415" s="5">
        <f t="shared" ref="I415:J415" si="170">I416</f>
        <v>30000</v>
      </c>
      <c r="J415" s="5">
        <f t="shared" si="170"/>
        <v>27400</v>
      </c>
      <c r="K415" s="56">
        <f t="shared" si="160"/>
        <v>0.91333333333333333</v>
      </c>
    </row>
    <row r="416" spans="1:11" ht="15.75" x14ac:dyDescent="0.2">
      <c r="A416" s="6" t="s">
        <v>142</v>
      </c>
      <c r="B416" s="3" t="s">
        <v>36</v>
      </c>
      <c r="C416" s="3" t="s">
        <v>2</v>
      </c>
      <c r="D416" s="3" t="s">
        <v>205</v>
      </c>
      <c r="E416" s="3" t="s">
        <v>143</v>
      </c>
      <c r="F416" s="5">
        <v>30000</v>
      </c>
      <c r="G416" s="5">
        <v>40000</v>
      </c>
      <c r="H416" s="5"/>
      <c r="I416" s="5">
        <v>30000</v>
      </c>
      <c r="J416" s="5">
        <v>27400</v>
      </c>
      <c r="K416" s="56">
        <f t="shared" si="160"/>
        <v>0.91333333333333333</v>
      </c>
    </row>
    <row r="417" spans="1:11" s="11" customFormat="1" ht="31.5" x14ac:dyDescent="0.2">
      <c r="A417" s="18" t="s">
        <v>256</v>
      </c>
      <c r="B417" s="19" t="s">
        <v>36</v>
      </c>
      <c r="C417" s="37" t="s">
        <v>2</v>
      </c>
      <c r="D417" s="20" t="s">
        <v>258</v>
      </c>
      <c r="E417" s="24"/>
      <c r="F417" s="5">
        <f t="shared" ref="F417:J418" si="171">F418</f>
        <v>400000</v>
      </c>
      <c r="G417" s="5">
        <f t="shared" si="171"/>
        <v>250000</v>
      </c>
      <c r="H417" s="5">
        <f t="shared" si="171"/>
        <v>0</v>
      </c>
      <c r="I417" s="5">
        <f t="shared" si="171"/>
        <v>400000</v>
      </c>
      <c r="J417" s="5">
        <f>J418</f>
        <v>400000</v>
      </c>
      <c r="K417" s="56">
        <f t="shared" si="160"/>
        <v>1</v>
      </c>
    </row>
    <row r="418" spans="1:11" s="11" customFormat="1" ht="63" x14ac:dyDescent="0.2">
      <c r="A418" s="17" t="s">
        <v>47</v>
      </c>
      <c r="B418" s="19" t="s">
        <v>36</v>
      </c>
      <c r="C418" s="38" t="s">
        <v>2</v>
      </c>
      <c r="D418" s="20" t="s">
        <v>258</v>
      </c>
      <c r="E418" s="24" t="s">
        <v>48</v>
      </c>
      <c r="F418" s="5">
        <f t="shared" si="171"/>
        <v>400000</v>
      </c>
      <c r="G418" s="5">
        <f t="shared" si="171"/>
        <v>250000</v>
      </c>
      <c r="H418" s="5">
        <f t="shared" si="171"/>
        <v>0</v>
      </c>
      <c r="I418" s="5">
        <f t="shared" si="171"/>
        <v>400000</v>
      </c>
      <c r="J418" s="5">
        <f t="shared" si="171"/>
        <v>400000</v>
      </c>
      <c r="K418" s="56">
        <f t="shared" si="160"/>
        <v>1</v>
      </c>
    </row>
    <row r="419" spans="1:11" s="11" customFormat="1" ht="63" x14ac:dyDescent="0.25">
      <c r="A419" s="36" t="s">
        <v>257</v>
      </c>
      <c r="B419" s="19" t="s">
        <v>36</v>
      </c>
      <c r="C419" s="38" t="s">
        <v>2</v>
      </c>
      <c r="D419" s="20" t="s">
        <v>258</v>
      </c>
      <c r="E419" s="24" t="s">
        <v>197</v>
      </c>
      <c r="F419" s="5">
        <v>400000</v>
      </c>
      <c r="G419" s="5">
        <v>250000</v>
      </c>
      <c r="H419" s="5"/>
      <c r="I419" s="5">
        <v>400000</v>
      </c>
      <c r="J419" s="5">
        <v>400000</v>
      </c>
      <c r="K419" s="56">
        <f t="shared" si="160"/>
        <v>1</v>
      </c>
    </row>
    <row r="420" spans="1:11" ht="47.25" x14ac:dyDescent="0.2">
      <c r="A420" s="6" t="s">
        <v>228</v>
      </c>
      <c r="B420" s="3" t="s">
        <v>36</v>
      </c>
      <c r="C420" s="3" t="s">
        <v>2</v>
      </c>
      <c r="D420" s="3" t="s">
        <v>229</v>
      </c>
      <c r="E420" s="7" t="s">
        <v>0</v>
      </c>
      <c r="F420" s="5">
        <f t="shared" ref="F420:J421" si="172">F421</f>
        <v>429635</v>
      </c>
      <c r="G420" s="5">
        <f t="shared" si="172"/>
        <v>0</v>
      </c>
      <c r="H420" s="5">
        <f t="shared" si="172"/>
        <v>0</v>
      </c>
      <c r="I420" s="5">
        <f t="shared" si="172"/>
        <v>429635</v>
      </c>
      <c r="J420" s="5">
        <f t="shared" si="172"/>
        <v>429635</v>
      </c>
      <c r="K420" s="56">
        <f t="shared" si="160"/>
        <v>1</v>
      </c>
    </row>
    <row r="421" spans="1:11" ht="47.25" x14ac:dyDescent="0.2">
      <c r="A421" s="6" t="s">
        <v>101</v>
      </c>
      <c r="B421" s="3" t="s">
        <v>36</v>
      </c>
      <c r="C421" s="3" t="s">
        <v>2</v>
      </c>
      <c r="D421" s="3" t="s">
        <v>229</v>
      </c>
      <c r="E421" s="3" t="s">
        <v>102</v>
      </c>
      <c r="F421" s="5">
        <f t="shared" si="172"/>
        <v>429635</v>
      </c>
      <c r="G421" s="5">
        <f t="shared" si="172"/>
        <v>0</v>
      </c>
      <c r="H421" s="5">
        <f t="shared" si="172"/>
        <v>0</v>
      </c>
      <c r="I421" s="5">
        <f t="shared" si="172"/>
        <v>429635</v>
      </c>
      <c r="J421" s="5">
        <f t="shared" si="172"/>
        <v>429635</v>
      </c>
      <c r="K421" s="56">
        <f t="shared" si="160"/>
        <v>1</v>
      </c>
    </row>
    <row r="422" spans="1:11" ht="15.75" x14ac:dyDescent="0.2">
      <c r="A422" s="6" t="s">
        <v>103</v>
      </c>
      <c r="B422" s="3" t="s">
        <v>36</v>
      </c>
      <c r="C422" s="3" t="s">
        <v>2</v>
      </c>
      <c r="D422" s="3" t="s">
        <v>229</v>
      </c>
      <c r="E422" s="3" t="s">
        <v>104</v>
      </c>
      <c r="F422" s="5">
        <v>429635</v>
      </c>
      <c r="G422" s="5">
        <v>0</v>
      </c>
      <c r="H422" s="5">
        <v>0</v>
      </c>
      <c r="I422" s="5">
        <v>429635</v>
      </c>
      <c r="J422" s="5">
        <v>429635</v>
      </c>
      <c r="K422" s="56">
        <f t="shared" si="160"/>
        <v>1</v>
      </c>
    </row>
    <row r="423" spans="1:11" ht="47.25" x14ac:dyDescent="0.2">
      <c r="A423" s="6" t="s">
        <v>132</v>
      </c>
      <c r="B423" s="3" t="s">
        <v>36</v>
      </c>
      <c r="C423" s="3" t="s">
        <v>2</v>
      </c>
      <c r="D423" s="3" t="s">
        <v>230</v>
      </c>
      <c r="E423" s="7" t="s">
        <v>0</v>
      </c>
      <c r="F423" s="5">
        <f t="shared" ref="F423:J424" si="173">F424</f>
        <v>3040609</v>
      </c>
      <c r="G423" s="5">
        <f t="shared" si="173"/>
        <v>0</v>
      </c>
      <c r="H423" s="5">
        <f t="shared" si="173"/>
        <v>0</v>
      </c>
      <c r="I423" s="5">
        <f t="shared" si="173"/>
        <v>3040609</v>
      </c>
      <c r="J423" s="5">
        <f t="shared" si="173"/>
        <v>1991598.24</v>
      </c>
      <c r="K423" s="56">
        <f t="shared" si="160"/>
        <v>0.65499978458262798</v>
      </c>
    </row>
    <row r="424" spans="1:11" ht="47.25" x14ac:dyDescent="0.2">
      <c r="A424" s="6" t="s">
        <v>12</v>
      </c>
      <c r="B424" s="3" t="s">
        <v>36</v>
      </c>
      <c r="C424" s="3" t="s">
        <v>2</v>
      </c>
      <c r="D424" s="3" t="s">
        <v>230</v>
      </c>
      <c r="E424" s="3" t="s">
        <v>13</v>
      </c>
      <c r="F424" s="5">
        <f t="shared" si="173"/>
        <v>3040609</v>
      </c>
      <c r="G424" s="5">
        <f t="shared" si="173"/>
        <v>0</v>
      </c>
      <c r="H424" s="5">
        <f t="shared" si="173"/>
        <v>0</v>
      </c>
      <c r="I424" s="5">
        <f t="shared" si="173"/>
        <v>3040609</v>
      </c>
      <c r="J424" s="5">
        <f t="shared" si="173"/>
        <v>1991598.24</v>
      </c>
      <c r="K424" s="56">
        <f t="shared" si="160"/>
        <v>0.65499978458262798</v>
      </c>
    </row>
    <row r="425" spans="1:11" ht="47.25" x14ac:dyDescent="0.2">
      <c r="A425" s="6" t="s">
        <v>14</v>
      </c>
      <c r="B425" s="3" t="s">
        <v>36</v>
      </c>
      <c r="C425" s="3" t="s">
        <v>2</v>
      </c>
      <c r="D425" s="3" t="s">
        <v>230</v>
      </c>
      <c r="E425" s="3" t="s">
        <v>15</v>
      </c>
      <c r="F425" s="5">
        <v>3040609</v>
      </c>
      <c r="G425" s="5">
        <v>0</v>
      </c>
      <c r="H425" s="5">
        <v>0</v>
      </c>
      <c r="I425" s="5">
        <v>3040609</v>
      </c>
      <c r="J425" s="5">
        <v>1991598.24</v>
      </c>
      <c r="K425" s="56">
        <f t="shared" si="160"/>
        <v>0.65499978458262798</v>
      </c>
    </row>
    <row r="426" spans="1:11" ht="31.5" x14ac:dyDescent="0.2">
      <c r="A426" s="4" t="s">
        <v>208</v>
      </c>
      <c r="B426" s="3" t="s">
        <v>42</v>
      </c>
      <c r="C426" s="3" t="s">
        <v>0</v>
      </c>
      <c r="D426" s="3" t="s">
        <v>0</v>
      </c>
      <c r="E426" s="3" t="s">
        <v>0</v>
      </c>
      <c r="F426" s="5">
        <f t="shared" ref="F426:J429" si="174">F427</f>
        <v>534015.38</v>
      </c>
      <c r="G426" s="5">
        <f t="shared" si="174"/>
        <v>0</v>
      </c>
      <c r="H426" s="5">
        <f t="shared" si="174"/>
        <v>-50695</v>
      </c>
      <c r="I426" s="5">
        <f t="shared" si="174"/>
        <v>534015.38</v>
      </c>
      <c r="J426" s="5">
        <f t="shared" si="174"/>
        <v>534015.13</v>
      </c>
      <c r="K426" s="56">
        <f t="shared" si="160"/>
        <v>0.9999995318486895</v>
      </c>
    </row>
    <row r="427" spans="1:11" ht="31.5" x14ac:dyDescent="0.2">
      <c r="A427" s="4" t="s">
        <v>218</v>
      </c>
      <c r="B427" s="3" t="s">
        <v>42</v>
      </c>
      <c r="C427" s="3" t="s">
        <v>1</v>
      </c>
      <c r="D427" s="3" t="s">
        <v>0</v>
      </c>
      <c r="E427" s="3" t="s">
        <v>0</v>
      </c>
      <c r="F427" s="5">
        <f t="shared" si="174"/>
        <v>534015.38</v>
      </c>
      <c r="G427" s="5">
        <f t="shared" si="174"/>
        <v>0</v>
      </c>
      <c r="H427" s="5">
        <f t="shared" si="174"/>
        <v>-50695</v>
      </c>
      <c r="I427" s="5">
        <f t="shared" si="174"/>
        <v>534015.38</v>
      </c>
      <c r="J427" s="5">
        <f t="shared" si="174"/>
        <v>534015.13</v>
      </c>
      <c r="K427" s="56">
        <f t="shared" si="160"/>
        <v>0.9999995318486895</v>
      </c>
    </row>
    <row r="428" spans="1:11" ht="31.5" x14ac:dyDescent="0.2">
      <c r="A428" s="6" t="s">
        <v>206</v>
      </c>
      <c r="B428" s="3" t="s">
        <v>42</v>
      </c>
      <c r="C428" s="3" t="s">
        <v>1</v>
      </c>
      <c r="D428" s="3" t="s">
        <v>207</v>
      </c>
      <c r="E428" s="7" t="s">
        <v>0</v>
      </c>
      <c r="F428" s="5">
        <f t="shared" si="174"/>
        <v>534015.38</v>
      </c>
      <c r="G428" s="5">
        <f t="shared" si="174"/>
        <v>0</v>
      </c>
      <c r="H428" s="5">
        <f t="shared" si="174"/>
        <v>-50695</v>
      </c>
      <c r="I428" s="5">
        <f t="shared" si="174"/>
        <v>534015.38</v>
      </c>
      <c r="J428" s="5">
        <f t="shared" si="174"/>
        <v>534015.13</v>
      </c>
      <c r="K428" s="56">
        <f t="shared" si="160"/>
        <v>0.9999995318486895</v>
      </c>
    </row>
    <row r="429" spans="1:11" ht="31.5" x14ac:dyDescent="0.2">
      <c r="A429" s="6" t="s">
        <v>208</v>
      </c>
      <c r="B429" s="3" t="s">
        <v>42</v>
      </c>
      <c r="C429" s="3" t="s">
        <v>1</v>
      </c>
      <c r="D429" s="3" t="s">
        <v>207</v>
      </c>
      <c r="E429" s="3" t="s">
        <v>209</v>
      </c>
      <c r="F429" s="5">
        <f t="shared" si="174"/>
        <v>534015.38</v>
      </c>
      <c r="G429" s="5">
        <f t="shared" si="174"/>
        <v>0</v>
      </c>
      <c r="H429" s="5">
        <f t="shared" si="174"/>
        <v>-50695</v>
      </c>
      <c r="I429" s="5">
        <f t="shared" si="174"/>
        <v>534015.38</v>
      </c>
      <c r="J429" s="5">
        <f t="shared" si="174"/>
        <v>534015.13</v>
      </c>
      <c r="K429" s="56">
        <f t="shared" si="160"/>
        <v>0.9999995318486895</v>
      </c>
    </row>
    <row r="430" spans="1:11" ht="31.5" x14ac:dyDescent="0.2">
      <c r="A430" s="6" t="s">
        <v>206</v>
      </c>
      <c r="B430" s="3" t="s">
        <v>42</v>
      </c>
      <c r="C430" s="3" t="s">
        <v>1</v>
      </c>
      <c r="D430" s="3" t="s">
        <v>207</v>
      </c>
      <c r="E430" s="3" t="s">
        <v>210</v>
      </c>
      <c r="F430" s="5">
        <v>534015.38</v>
      </c>
      <c r="G430" s="5">
        <v>0</v>
      </c>
      <c r="H430" s="5">
        <v>-50695</v>
      </c>
      <c r="I430" s="5">
        <v>534015.38</v>
      </c>
      <c r="J430" s="5">
        <v>534015.13</v>
      </c>
      <c r="K430" s="56">
        <f t="shared" si="160"/>
        <v>0.9999995318486895</v>
      </c>
    </row>
    <row r="431" spans="1:11" ht="15.75" x14ac:dyDescent="0.2">
      <c r="A431" s="63" t="s">
        <v>211</v>
      </c>
      <c r="B431" s="63"/>
      <c r="C431" s="63"/>
      <c r="D431" s="63"/>
      <c r="E431" s="63"/>
      <c r="F431" s="8">
        <f>F94+F101+F122+F153+F215+F321+F361+F410+F426+F210+F10</f>
        <v>341779552.43000007</v>
      </c>
      <c r="G431" s="8">
        <f>G94+G101+G122+G153+G215+G321+G361+G410+G426+G210+G10</f>
        <v>18220639.409999996</v>
      </c>
      <c r="H431" s="8">
        <f>H94+H101+H122+H153+H215+H321+H361+H410+H426+H210+H10</f>
        <v>12233695.15</v>
      </c>
      <c r="I431" s="8">
        <f t="shared" ref="I431:J431" si="175">I94+I101+I122+I153+I215+I321+I361+I410+I426+I210+I10</f>
        <v>342040083.43000007</v>
      </c>
      <c r="J431" s="8">
        <f t="shared" si="175"/>
        <v>323528839.77999997</v>
      </c>
      <c r="K431" s="56">
        <f t="shared" si="160"/>
        <v>0.94587989961770524</v>
      </c>
    </row>
  </sheetData>
  <mergeCells count="8">
    <mergeCell ref="A431:E431"/>
    <mergeCell ref="J6:K6"/>
    <mergeCell ref="A7:K7"/>
    <mergeCell ref="F1:K1"/>
    <mergeCell ref="F2:K2"/>
    <mergeCell ref="F3:K3"/>
    <mergeCell ref="F4:K4"/>
    <mergeCell ref="F5:K5"/>
  </mergeCells>
  <pageMargins left="0.39370080000000002" right="0.39370080000000002" top="0.55826770000000003" bottom="0.51259840000000001" header="0.3" footer="0.3"/>
  <pageSetup paperSize="9" scale="56" fitToHeight="0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2021-03-16T09:35:52Z</dcterms:modified>
</cp:coreProperties>
</file>