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60" windowWidth="15570" windowHeight="11580"/>
  </bookViews>
  <sheets>
    <sheet name="Table1" sheetId="1" r:id="rId1"/>
  </sheets>
  <definedNames>
    <definedName name="_xlnm.Print_Titles" localSheetId="0">Table1!$6:$8</definedName>
    <definedName name="_xlnm.Print_Area" localSheetId="0">Table1!$A$1:$O$80</definedName>
  </definedNames>
  <calcPr calcId="145621"/>
</workbook>
</file>

<file path=xl/calcChain.xml><?xml version="1.0" encoding="utf-8"?>
<calcChain xmlns="http://schemas.openxmlformats.org/spreadsheetml/2006/main">
  <c r="L70" i="1" l="1"/>
  <c r="M20" i="1"/>
  <c r="N20" i="1"/>
  <c r="L20" i="1"/>
  <c r="N15" i="1"/>
  <c r="M15" i="1"/>
  <c r="L15" i="1"/>
  <c r="L16" i="1"/>
  <c r="N80" i="1"/>
  <c r="M80" i="1"/>
  <c r="L80" i="1"/>
  <c r="K80" i="1"/>
  <c r="J80" i="1"/>
  <c r="J75" i="1"/>
  <c r="K75" i="1"/>
  <c r="L75" i="1"/>
  <c r="M75" i="1"/>
  <c r="N75" i="1"/>
  <c r="L65" i="1" l="1"/>
  <c r="M69" i="1" l="1"/>
  <c r="N69" i="1"/>
  <c r="L69" i="1"/>
  <c r="M22" i="1" l="1"/>
  <c r="M21" i="1"/>
  <c r="M18" i="1"/>
  <c r="M17" i="1"/>
  <c r="M14" i="1"/>
  <c r="M13" i="1"/>
  <c r="M12" i="1"/>
  <c r="M11" i="1"/>
  <c r="M10" i="1"/>
  <c r="M9" i="1"/>
  <c r="M65" i="1" l="1"/>
  <c r="M70" i="1" l="1"/>
  <c r="K65" i="1"/>
  <c r="N68" i="1"/>
  <c r="L68" i="1"/>
  <c r="K68" i="1"/>
  <c r="J68" i="1"/>
  <c r="N67" i="1"/>
  <c r="L67" i="1"/>
  <c r="K67" i="1"/>
  <c r="J67" i="1"/>
  <c r="N65" i="1"/>
  <c r="J65" i="1"/>
  <c r="K70" i="1" l="1"/>
  <c r="N70" i="1"/>
  <c r="J70" i="1"/>
  <c r="K44" i="1"/>
  <c r="K32" i="1"/>
  <c r="J11" i="1" l="1"/>
  <c r="K55" i="1" l="1"/>
  <c r="K14" i="1" s="1"/>
  <c r="L55" i="1"/>
  <c r="L14" i="1" s="1"/>
  <c r="N55" i="1"/>
  <c r="N14" i="1" s="1"/>
  <c r="K56" i="1"/>
  <c r="K17" i="1" s="1"/>
  <c r="L56" i="1"/>
  <c r="L17" i="1" s="1"/>
  <c r="N56" i="1"/>
  <c r="N17" i="1" s="1"/>
  <c r="K57" i="1"/>
  <c r="K18" i="1" s="1"/>
  <c r="L57" i="1"/>
  <c r="L18" i="1" s="1"/>
  <c r="N57" i="1"/>
  <c r="N18" i="1" s="1"/>
  <c r="J57" i="1"/>
  <c r="J18" i="1" s="1"/>
  <c r="J56" i="1"/>
  <c r="J17" i="1" s="1"/>
  <c r="J55" i="1"/>
  <c r="J14" i="1" s="1"/>
  <c r="K45" i="1"/>
  <c r="K13" i="1" s="1"/>
  <c r="L45" i="1"/>
  <c r="L13" i="1" s="1"/>
  <c r="N45" i="1"/>
  <c r="N49" i="1" s="1"/>
  <c r="N64" i="1"/>
  <c r="L64" i="1"/>
  <c r="K64" i="1"/>
  <c r="J64" i="1"/>
  <c r="J45" i="1"/>
  <c r="J49" i="1" s="1"/>
  <c r="N54" i="1"/>
  <c r="L54" i="1"/>
  <c r="K54" i="1"/>
  <c r="J54" i="1"/>
  <c r="K49" i="1"/>
  <c r="L49" i="1" l="1"/>
  <c r="N13" i="1"/>
  <c r="J13" i="1"/>
  <c r="L59" i="1"/>
  <c r="N59" i="1"/>
  <c r="K59" i="1"/>
  <c r="J59" i="1"/>
  <c r="N44" i="1"/>
  <c r="N38" i="1"/>
  <c r="N34" i="1"/>
  <c r="N12" i="1" s="1"/>
  <c r="N32" i="1"/>
  <c r="N21" i="1"/>
  <c r="N26" i="1" s="1"/>
  <c r="N11" i="1"/>
  <c r="L11" i="1"/>
  <c r="K11" i="1"/>
  <c r="K10" i="1"/>
  <c r="L21" i="1"/>
  <c r="K21" i="1"/>
  <c r="K9" i="1" l="1"/>
  <c r="K26" i="1"/>
  <c r="J22" i="1"/>
  <c r="J44" i="1"/>
  <c r="J27" i="1"/>
  <c r="J32" i="1" s="1"/>
  <c r="L34" i="1"/>
  <c r="L12" i="1" s="1"/>
  <c r="K34" i="1"/>
  <c r="J34" i="1"/>
  <c r="J12" i="1" s="1"/>
  <c r="K12" i="1" l="1"/>
  <c r="K20" i="1" s="1"/>
  <c r="K38" i="1"/>
  <c r="J33" i="1"/>
  <c r="J38" i="1" s="1"/>
  <c r="J10" i="1" l="1"/>
  <c r="J21" i="1"/>
  <c r="J9" i="1" l="1"/>
  <c r="J20" i="1" s="1"/>
  <c r="J26" i="1"/>
  <c r="L44" i="1"/>
  <c r="L32" i="1"/>
  <c r="L38" i="1" l="1"/>
  <c r="L26" i="1"/>
</calcChain>
</file>

<file path=xl/sharedStrings.xml><?xml version="1.0" encoding="utf-8"?>
<sst xmlns="http://schemas.openxmlformats.org/spreadsheetml/2006/main" count="293" uniqueCount="74">
  <si>
    <t/>
  </si>
  <si>
    <t>№ пп</t>
  </si>
  <si>
    <t>Подпрограмма, основное мероприятие(проект), направление расходов, мероприятие</t>
  </si>
  <si>
    <t>Ответственный исполнитель, соисполнитель</t>
  </si>
  <si>
    <t>Источник финансового обеспечения</t>
  </si>
  <si>
    <t>Код бюджетной классификации</t>
  </si>
  <si>
    <t>Объём средств на реализацию, рублей</t>
  </si>
  <si>
    <t>ГРБС</t>
  </si>
  <si>
    <t>ОМ</t>
  </si>
  <si>
    <t>НР</t>
  </si>
  <si>
    <t>2019 год</t>
  </si>
  <si>
    <t>2020 год</t>
  </si>
  <si>
    <t>2021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</si>
  <si>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</si>
  <si>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</si>
  <si>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</si>
  <si>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</si>
  <si>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</si>
  <si>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</si>
  <si>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</si>
  <si>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</si>
  <si>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</si>
  <si>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</si>
  <si>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</si>
  <si>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</si>
  <si>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</si>
  <si>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средства областного бюджета</t>
  </si>
  <si>
    <t>средства федерального бюджета</t>
  </si>
  <si>
    <t>внебюджетные средства</t>
  </si>
  <si>
    <t>итого</t>
  </si>
  <si>
    <t>1.1.</t>
  </si>
  <si>
    <t>Связь основного мероприятия, проекта (программы) с целевыми показателями (индикаторами) (порядковые номера показателей (индикаторов))</t>
  </si>
  <si>
    <t>План реализации муниципальной программы</t>
  </si>
  <si>
    <t>средства местного бюджета</t>
  </si>
  <si>
    <t>Популяризация физической культуры и массового спорта</t>
  </si>
  <si>
    <t>Мероприятия по развитию физической культуры и спорта</t>
  </si>
  <si>
    <t>001</t>
  </si>
  <si>
    <t>07</t>
  </si>
  <si>
    <t>0</t>
  </si>
  <si>
    <t>82300</t>
  </si>
  <si>
    <t>2.</t>
  </si>
  <si>
    <t>Реализация единой государственной политики в сфере физической культуры и спорта</t>
  </si>
  <si>
    <t>2.1.</t>
  </si>
  <si>
    <t>Оказание поддержки спортивным сборным командам</t>
  </si>
  <si>
    <t>82310</t>
  </si>
  <si>
    <t xml:space="preserve">Развитие физической культуры 
и спорта  Сельцовского городского округа
</t>
  </si>
  <si>
    <t>МП</t>
  </si>
  <si>
    <t>ПМП</t>
  </si>
  <si>
    <t xml:space="preserve">Приложение 2
к муниципальной  программе
««Развитие физической культуры 
и спорта  Сельцовского городского округа» 
</t>
  </si>
  <si>
    <t>004</t>
  </si>
  <si>
    <t>Администрация города Сельцо, Отдел культуры, молодежной политики и спорта администрации города Сельцо Брянской области</t>
  </si>
  <si>
    <t>2022 год</t>
  </si>
  <si>
    <t>3.</t>
  </si>
  <si>
    <t>Отдел культуры, молодежной политики и спорта администрации города Сельцо Брянской области</t>
  </si>
  <si>
    <t>Развитие инфраструктуры сферы физической культуры и спорта</t>
  </si>
  <si>
    <t>3.1.</t>
  </si>
  <si>
    <t>Бюджетные инвестиции в объекты капитального строительства муниципальной собственности</t>
  </si>
  <si>
    <t>81680</t>
  </si>
  <si>
    <t>4.</t>
  </si>
  <si>
    <t>Оснащение объектов спортивной инфраструктуры спортивно-технологическим оборудованием</t>
  </si>
  <si>
    <t>4.1.</t>
  </si>
  <si>
    <t>P5</t>
  </si>
  <si>
    <t>52280</t>
  </si>
  <si>
    <t>Региональный проект "Спорт- норма жизни"</t>
  </si>
  <si>
    <t>5.</t>
  </si>
  <si>
    <t>Развитие "Развитие детско-юношеского спорта и системы подготовки высококвалифицированных спортсменов"</t>
  </si>
  <si>
    <t>14</t>
  </si>
  <si>
    <t>80620</t>
  </si>
  <si>
    <t>2023 год</t>
  </si>
  <si>
    <t xml:space="preserve">Организации, осущетвляющие спортивную подготовку </t>
  </si>
  <si>
    <t>5.1</t>
  </si>
  <si>
    <t>5.2</t>
  </si>
  <si>
    <t>Отдельные мероприяти по развитию спорта</t>
  </si>
  <si>
    <t>S7640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</si>
</sst>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top" wrapText="1"/>
    </xf>
  </cellStyleXfs>
  <cellXfs count="102">
    <xf numFmtId="0" fontId="0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vertical="center" wrapText="1"/>
    </xf>
    <xf numFmtId="49" fontId="2" fillId="2" borderId="5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4" fontId="2" fillId="2" borderId="5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4" fontId="2" fillId="2" borderId="23" xfId="0" applyNumberFormat="1" applyFont="1" applyFill="1" applyBorder="1" applyAlignment="1">
      <alignment vertical="center" wrapText="1"/>
    </xf>
    <xf numFmtId="4" fontId="2" fillId="2" borderId="24" xfId="0" applyNumberFormat="1" applyFont="1" applyFill="1" applyBorder="1" applyAlignment="1">
      <alignment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vertical="top" wrapText="1"/>
    </xf>
    <xf numFmtId="4" fontId="2" fillId="2" borderId="25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4" fontId="5" fillId="2" borderId="23" xfId="0" applyNumberFormat="1" applyFont="1" applyFill="1" applyBorder="1" applyAlignment="1">
      <alignment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vertical="top" wrapText="1"/>
    </xf>
    <xf numFmtId="4" fontId="2" fillId="2" borderId="31" xfId="0" applyNumberFormat="1" applyFont="1" applyFill="1" applyBorder="1" applyAlignment="1">
      <alignment vertical="center" wrapText="1"/>
    </xf>
    <xf numFmtId="0" fontId="2" fillId="0" borderId="32" xfId="0" applyFont="1" applyFill="1" applyBorder="1" applyAlignment="1">
      <alignment horizontal="center" vertical="center" wrapText="1"/>
    </xf>
    <xf numFmtId="4" fontId="2" fillId="2" borderId="32" xfId="0" applyNumberFormat="1" applyFont="1" applyFill="1" applyBorder="1" applyAlignment="1">
      <alignment vertical="center" wrapText="1"/>
    </xf>
    <xf numFmtId="0" fontId="0" fillId="0" borderId="33" xfId="0" applyFont="1" applyFill="1" applyBorder="1" applyAlignment="1">
      <alignment horizontal="right" vertical="top" wrapText="1"/>
    </xf>
    <xf numFmtId="0" fontId="0" fillId="0" borderId="30" xfId="0" applyFont="1" applyFill="1" applyBorder="1" applyAlignment="1">
      <alignment horizontal="right" vertical="top" wrapText="1"/>
    </xf>
    <xf numFmtId="0" fontId="0" fillId="0" borderId="11" xfId="0" applyFont="1" applyFill="1" applyBorder="1" applyAlignment="1">
      <alignment horizontal="right" vertical="top" wrapText="1"/>
    </xf>
    <xf numFmtId="0" fontId="0" fillId="0" borderId="0" xfId="0" applyFont="1" applyFill="1" applyAlignment="1">
      <alignment vertical="top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  <xf numFmtId="4" fontId="6" fillId="2" borderId="5" xfId="0" applyNumberFormat="1" applyFont="1" applyFill="1" applyBorder="1" applyAlignment="1">
      <alignment vertical="center" wrapText="1"/>
    </xf>
    <xf numFmtId="4" fontId="6" fillId="2" borderId="32" xfId="0" applyNumberFormat="1" applyFont="1" applyFill="1" applyBorder="1" applyAlignment="1">
      <alignment vertical="center" wrapText="1"/>
    </xf>
    <xf numFmtId="4" fontId="6" fillId="2" borderId="24" xfId="0" applyNumberFormat="1" applyFont="1" applyFill="1" applyBorder="1" applyAlignment="1">
      <alignment vertical="center" wrapText="1"/>
    </xf>
    <xf numFmtId="4" fontId="6" fillId="2" borderId="31" xfId="0" applyNumberFormat="1" applyFont="1" applyFill="1" applyBorder="1" applyAlignment="1">
      <alignment vertical="center" wrapText="1"/>
    </xf>
    <xf numFmtId="4" fontId="6" fillId="2" borderId="25" xfId="0" applyNumberFormat="1" applyFont="1" applyFill="1" applyBorder="1" applyAlignment="1">
      <alignment vertical="center" wrapText="1"/>
    </xf>
    <xf numFmtId="0" fontId="2" fillId="2" borderId="21" xfId="0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0" fontId="0" fillId="0" borderId="33" xfId="0" applyFont="1" applyFill="1" applyBorder="1" applyAlignment="1">
      <alignment vertical="top" wrapText="1"/>
    </xf>
    <xf numFmtId="0" fontId="0" fillId="0" borderId="30" xfId="0" applyFont="1" applyFill="1" applyBorder="1" applyAlignment="1">
      <alignment vertical="top" wrapText="1"/>
    </xf>
    <xf numFmtId="0" fontId="0" fillId="0" borderId="11" xfId="0" applyFont="1" applyFill="1" applyBorder="1" applyAlignment="1">
      <alignment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1" fillId="0" borderId="33" xfId="0" applyFont="1" applyFill="1" applyBorder="1" applyAlignment="1">
      <alignment horizontal="center" vertical="top" wrapText="1"/>
    </xf>
    <xf numFmtId="0" fontId="1" fillId="0" borderId="3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right" vertical="top" wrapText="1"/>
    </xf>
    <xf numFmtId="0" fontId="0" fillId="0" borderId="0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0" fillId="0" borderId="26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vertical="center" wrapText="1"/>
    </xf>
    <xf numFmtId="0" fontId="2" fillId="2" borderId="27" xfId="0" applyFont="1" applyFill="1" applyBorder="1" applyAlignment="1">
      <alignment vertical="center" wrapText="1"/>
    </xf>
    <xf numFmtId="0" fontId="2" fillId="2" borderId="28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vertical="top" wrapText="1"/>
    </xf>
    <xf numFmtId="0" fontId="0" fillId="0" borderId="3" xfId="0" applyFont="1" applyFill="1" applyBorder="1" applyAlignment="1">
      <alignment vertical="top" wrapText="1"/>
    </xf>
    <xf numFmtId="0" fontId="0" fillId="0" borderId="4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0" fillId="0" borderId="18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80"/>
  <sheetViews>
    <sheetView tabSelected="1" view="pageBreakPreview" topLeftCell="A46" zoomScale="64" zoomScaleSheetLayoutView="64" workbookViewId="0">
      <selection activeCell="L7" sqref="L7"/>
    </sheetView>
  </sheetViews>
  <sheetFormatPr defaultRowHeight="12.75" x14ac:dyDescent="0.2"/>
  <cols>
    <col min="1" max="1" width="7" customWidth="1"/>
    <col min="2" max="2" width="33.33203125" customWidth="1"/>
    <col min="3" max="3" width="18.33203125" customWidth="1"/>
    <col min="4" max="4" width="15.6640625" customWidth="1"/>
    <col min="5" max="5" width="5.5" customWidth="1"/>
    <col min="6" max="6" width="4.5" customWidth="1"/>
    <col min="7" max="7" width="6.6640625" customWidth="1"/>
    <col min="8" max="8" width="3.83203125" customWidth="1"/>
    <col min="9" max="9" width="7" customWidth="1"/>
    <col min="10" max="10" width="18.6640625" customWidth="1"/>
    <col min="11" max="11" width="18.5" customWidth="1"/>
    <col min="12" max="12" width="18.6640625" customWidth="1"/>
    <col min="13" max="13" width="18.6640625" style="31" customWidth="1"/>
    <col min="14" max="14" width="18.6640625" style="13" customWidth="1"/>
    <col min="15" max="15" width="23.6640625" style="13" customWidth="1"/>
  </cols>
  <sheetData>
    <row r="2" spans="1:15" s="23" customFormat="1" ht="47.25" customHeight="1" x14ac:dyDescent="0.2">
      <c r="L2" s="59"/>
      <c r="M2" s="59"/>
      <c r="N2" s="60"/>
      <c r="O2" s="60"/>
    </row>
    <row r="4" spans="1:15" ht="58.5" customHeight="1" x14ac:dyDescent="0.2">
      <c r="A4" s="69" t="s">
        <v>48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</row>
    <row r="5" spans="1:15" ht="18.75" customHeight="1" x14ac:dyDescent="0.2">
      <c r="A5" s="72" t="s">
        <v>32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</row>
    <row r="6" spans="1:15" ht="103.5" customHeight="1" x14ac:dyDescent="0.2">
      <c r="A6" s="71" t="s">
        <v>1</v>
      </c>
      <c r="B6" s="71" t="s">
        <v>2</v>
      </c>
      <c r="C6" s="71" t="s">
        <v>3</v>
      </c>
      <c r="D6" s="71" t="s">
        <v>4</v>
      </c>
      <c r="E6" s="71" t="s">
        <v>5</v>
      </c>
      <c r="F6" s="71"/>
      <c r="G6" s="71"/>
      <c r="H6" s="71"/>
      <c r="I6" s="71"/>
      <c r="J6" s="84" t="s">
        <v>6</v>
      </c>
      <c r="K6" s="85"/>
      <c r="L6" s="85"/>
      <c r="M6" s="85"/>
      <c r="N6" s="86"/>
      <c r="O6" s="14" t="s">
        <v>31</v>
      </c>
    </row>
    <row r="7" spans="1:15" ht="126.75" customHeight="1" x14ac:dyDescent="0.2">
      <c r="A7" s="71" t="s">
        <v>0</v>
      </c>
      <c r="B7" s="71" t="s">
        <v>0</v>
      </c>
      <c r="C7" s="71" t="s">
        <v>0</v>
      </c>
      <c r="D7" s="71" t="s">
        <v>0</v>
      </c>
      <c r="E7" s="3" t="s">
        <v>7</v>
      </c>
      <c r="F7" s="3" t="s">
        <v>46</v>
      </c>
      <c r="G7" s="3" t="s">
        <v>47</v>
      </c>
      <c r="H7" s="3" t="s">
        <v>8</v>
      </c>
      <c r="I7" s="3" t="s">
        <v>9</v>
      </c>
      <c r="J7" s="1" t="s">
        <v>10</v>
      </c>
      <c r="K7" s="1" t="s">
        <v>11</v>
      </c>
      <c r="L7" s="15" t="s">
        <v>12</v>
      </c>
      <c r="M7" s="20" t="s">
        <v>51</v>
      </c>
      <c r="N7" s="33" t="s">
        <v>68</v>
      </c>
      <c r="O7" s="18" t="s">
        <v>0</v>
      </c>
    </row>
    <row r="8" spans="1:15" ht="22.7" customHeight="1" x14ac:dyDescent="0.2">
      <c r="A8" s="1" t="s">
        <v>13</v>
      </c>
      <c r="B8" s="1" t="s">
        <v>14</v>
      </c>
      <c r="C8" s="1" t="s">
        <v>15</v>
      </c>
      <c r="D8" s="1" t="s">
        <v>16</v>
      </c>
      <c r="E8" s="1" t="s">
        <v>17</v>
      </c>
      <c r="F8" s="1" t="s">
        <v>18</v>
      </c>
      <c r="G8" s="1" t="s">
        <v>19</v>
      </c>
      <c r="H8" s="1" t="s">
        <v>20</v>
      </c>
      <c r="I8" s="1" t="s">
        <v>21</v>
      </c>
      <c r="J8" s="1" t="s">
        <v>22</v>
      </c>
      <c r="K8" s="1" t="s">
        <v>23</v>
      </c>
      <c r="L8" s="15" t="s">
        <v>24</v>
      </c>
      <c r="M8" s="20"/>
      <c r="N8" s="33" t="s">
        <v>24</v>
      </c>
      <c r="O8" s="18" t="s">
        <v>25</v>
      </c>
    </row>
    <row r="9" spans="1:15" ht="37.5" customHeight="1" x14ac:dyDescent="0.2">
      <c r="A9" s="73"/>
      <c r="B9" s="76" t="s">
        <v>45</v>
      </c>
      <c r="C9" s="90" t="s">
        <v>50</v>
      </c>
      <c r="D9" s="95" t="s">
        <v>33</v>
      </c>
      <c r="E9" s="7" t="s">
        <v>36</v>
      </c>
      <c r="F9" s="7" t="s">
        <v>37</v>
      </c>
      <c r="G9" s="7" t="s">
        <v>38</v>
      </c>
      <c r="H9" s="7" t="s">
        <v>23</v>
      </c>
      <c r="I9" s="7" t="s">
        <v>39</v>
      </c>
      <c r="J9" s="10">
        <f>J21</f>
        <v>206277.3</v>
      </c>
      <c r="K9" s="10">
        <f>K21</f>
        <v>0</v>
      </c>
      <c r="L9" s="16">
        <v>0</v>
      </c>
      <c r="M9" s="11">
        <f>M21</f>
        <v>0</v>
      </c>
      <c r="N9" s="34">
        <v>0</v>
      </c>
      <c r="O9" s="87"/>
    </row>
    <row r="10" spans="1:15" ht="37.5" customHeight="1" x14ac:dyDescent="0.2">
      <c r="A10" s="74"/>
      <c r="B10" s="77"/>
      <c r="C10" s="91"/>
      <c r="D10" s="96"/>
      <c r="E10" s="9" t="s">
        <v>36</v>
      </c>
      <c r="F10" s="9" t="s">
        <v>37</v>
      </c>
      <c r="G10" s="9" t="s">
        <v>38</v>
      </c>
      <c r="H10" s="9" t="s">
        <v>24</v>
      </c>
      <c r="I10" s="9" t="s">
        <v>44</v>
      </c>
      <c r="J10" s="10">
        <f>J33</f>
        <v>100000</v>
      </c>
      <c r="K10" s="10">
        <f>K33</f>
        <v>0</v>
      </c>
      <c r="L10" s="16">
        <v>0</v>
      </c>
      <c r="M10" s="11">
        <f>M33</f>
        <v>0</v>
      </c>
      <c r="N10" s="34">
        <v>0</v>
      </c>
      <c r="O10" s="88"/>
    </row>
    <row r="11" spans="1:15" s="12" customFormat="1" ht="37.5" customHeight="1" x14ac:dyDescent="0.2">
      <c r="A11" s="74"/>
      <c r="B11" s="77"/>
      <c r="C11" s="91"/>
      <c r="D11" s="96"/>
      <c r="E11" s="7" t="s">
        <v>49</v>
      </c>
      <c r="F11" s="7" t="s">
        <v>37</v>
      </c>
      <c r="G11" s="7" t="s">
        <v>38</v>
      </c>
      <c r="H11" s="7" t="s">
        <v>23</v>
      </c>
      <c r="I11" s="7" t="s">
        <v>39</v>
      </c>
      <c r="J11" s="10">
        <f>J28</f>
        <v>93722.7</v>
      </c>
      <c r="K11" s="10">
        <f>K28</f>
        <v>200000</v>
      </c>
      <c r="L11" s="16">
        <f t="shared" ref="L11:N11" si="0">L28</f>
        <v>0</v>
      </c>
      <c r="M11" s="11">
        <f>M28</f>
        <v>0</v>
      </c>
      <c r="N11" s="34">
        <f t="shared" si="0"/>
        <v>0</v>
      </c>
      <c r="O11" s="88"/>
    </row>
    <row r="12" spans="1:15" s="12" customFormat="1" ht="37.5" customHeight="1" x14ac:dyDescent="0.2">
      <c r="A12" s="74"/>
      <c r="B12" s="77"/>
      <c r="C12" s="91"/>
      <c r="D12" s="96"/>
      <c r="E12" s="9" t="s">
        <v>49</v>
      </c>
      <c r="F12" s="9" t="s">
        <v>37</v>
      </c>
      <c r="G12" s="9" t="s">
        <v>38</v>
      </c>
      <c r="H12" s="9" t="s">
        <v>24</v>
      </c>
      <c r="I12" s="9" t="s">
        <v>44</v>
      </c>
      <c r="J12" s="10">
        <f>J34</f>
        <v>650000</v>
      </c>
      <c r="K12" s="10">
        <f>K34</f>
        <v>250000</v>
      </c>
      <c r="L12" s="16">
        <f t="shared" ref="L12:N12" si="1">L34</f>
        <v>400000</v>
      </c>
      <c r="M12" s="11">
        <f>M34</f>
        <v>0</v>
      </c>
      <c r="N12" s="34">
        <f t="shared" si="1"/>
        <v>0</v>
      </c>
      <c r="O12" s="88"/>
    </row>
    <row r="13" spans="1:15" s="23" customFormat="1" ht="37.5" customHeight="1" x14ac:dyDescent="0.2">
      <c r="A13" s="74"/>
      <c r="B13" s="77"/>
      <c r="C13" s="91"/>
      <c r="D13" s="96"/>
      <c r="E13" s="9" t="s">
        <v>49</v>
      </c>
      <c r="F13" s="9" t="s">
        <v>37</v>
      </c>
      <c r="G13" s="9" t="s">
        <v>38</v>
      </c>
      <c r="H13" s="9" t="s">
        <v>25</v>
      </c>
      <c r="I13" s="9" t="s">
        <v>57</v>
      </c>
      <c r="J13" s="24">
        <f>J45</f>
        <v>0</v>
      </c>
      <c r="K13" s="24">
        <f t="shared" ref="K13:N13" si="2">K45</f>
        <v>430450</v>
      </c>
      <c r="L13" s="32">
        <f t="shared" si="2"/>
        <v>0</v>
      </c>
      <c r="M13" s="11">
        <f t="shared" si="2"/>
        <v>0</v>
      </c>
      <c r="N13" s="24">
        <f t="shared" si="2"/>
        <v>0</v>
      </c>
      <c r="O13" s="88"/>
    </row>
    <row r="14" spans="1:15" s="23" customFormat="1" ht="37.5" customHeight="1" x14ac:dyDescent="0.2">
      <c r="A14" s="74"/>
      <c r="B14" s="77"/>
      <c r="C14" s="91"/>
      <c r="D14" s="96"/>
      <c r="E14" s="9" t="s">
        <v>49</v>
      </c>
      <c r="F14" s="9" t="s">
        <v>37</v>
      </c>
      <c r="G14" s="9" t="s">
        <v>38</v>
      </c>
      <c r="H14" s="9" t="s">
        <v>61</v>
      </c>
      <c r="I14" s="9" t="s">
        <v>62</v>
      </c>
      <c r="J14" s="24">
        <f>J55</f>
        <v>0</v>
      </c>
      <c r="K14" s="24">
        <f t="shared" ref="K14:N14" si="3">K55</f>
        <v>30407</v>
      </c>
      <c r="L14" s="32">
        <f t="shared" si="3"/>
        <v>0</v>
      </c>
      <c r="M14" s="11">
        <f t="shared" si="3"/>
        <v>0</v>
      </c>
      <c r="N14" s="24">
        <f t="shared" si="3"/>
        <v>0</v>
      </c>
      <c r="O14" s="88"/>
    </row>
    <row r="15" spans="1:15" s="38" customFormat="1" ht="37.5" customHeight="1" x14ac:dyDescent="0.2">
      <c r="A15" s="74"/>
      <c r="B15" s="77"/>
      <c r="C15" s="91"/>
      <c r="D15" s="96"/>
      <c r="E15" s="9" t="s">
        <v>49</v>
      </c>
      <c r="F15" s="9" t="s">
        <v>37</v>
      </c>
      <c r="G15" s="9" t="s">
        <v>38</v>
      </c>
      <c r="H15" s="9" t="s">
        <v>66</v>
      </c>
      <c r="I15" s="9" t="s">
        <v>67</v>
      </c>
      <c r="J15" s="24">
        <v>0</v>
      </c>
      <c r="K15" s="24">
        <v>0</v>
      </c>
      <c r="L15" s="44">
        <f>L65</f>
        <v>16940914</v>
      </c>
      <c r="M15" s="41">
        <f>M71</f>
        <v>15800629</v>
      </c>
      <c r="N15" s="45">
        <f>N71</f>
        <v>11940914</v>
      </c>
      <c r="O15" s="88"/>
    </row>
    <row r="16" spans="1:15" s="31" customFormat="1" ht="37.5" customHeight="1" x14ac:dyDescent="0.2">
      <c r="A16" s="74"/>
      <c r="B16" s="77"/>
      <c r="C16" s="91"/>
      <c r="D16" s="97"/>
      <c r="E16" s="9" t="s">
        <v>49</v>
      </c>
      <c r="F16" s="9" t="s">
        <v>37</v>
      </c>
      <c r="G16" s="9" t="s">
        <v>38</v>
      </c>
      <c r="H16" s="9" t="s">
        <v>66</v>
      </c>
      <c r="I16" s="9" t="s">
        <v>73</v>
      </c>
      <c r="J16" s="24">
        <v>0</v>
      </c>
      <c r="K16" s="24">
        <v>0</v>
      </c>
      <c r="L16" s="44">
        <f>L76</f>
        <v>80000</v>
      </c>
      <c r="M16" s="41">
        <v>0</v>
      </c>
      <c r="N16" s="45">
        <v>0</v>
      </c>
      <c r="O16" s="88"/>
    </row>
    <row r="17" spans="1:15" ht="42" customHeight="1" x14ac:dyDescent="0.2">
      <c r="A17" s="74"/>
      <c r="B17" s="77"/>
      <c r="C17" s="91"/>
      <c r="D17" s="2" t="s">
        <v>26</v>
      </c>
      <c r="E17" s="9" t="s">
        <v>49</v>
      </c>
      <c r="F17" s="9" t="s">
        <v>37</v>
      </c>
      <c r="G17" s="9" t="s">
        <v>38</v>
      </c>
      <c r="H17" s="9" t="s">
        <v>61</v>
      </c>
      <c r="I17" s="9" t="s">
        <v>62</v>
      </c>
      <c r="J17" s="10">
        <f>J56</f>
        <v>0</v>
      </c>
      <c r="K17" s="10">
        <f t="shared" ref="K17:N17" si="4">K56</f>
        <v>30102.02</v>
      </c>
      <c r="L17" s="16">
        <f t="shared" si="4"/>
        <v>0</v>
      </c>
      <c r="M17" s="11">
        <f t="shared" si="4"/>
        <v>0</v>
      </c>
      <c r="N17" s="24">
        <f t="shared" si="4"/>
        <v>0</v>
      </c>
      <c r="O17" s="88"/>
    </row>
    <row r="18" spans="1:15" ht="39.75" customHeight="1" x14ac:dyDescent="0.2">
      <c r="A18" s="74"/>
      <c r="B18" s="77"/>
      <c r="C18" s="91"/>
      <c r="D18" s="2" t="s">
        <v>27</v>
      </c>
      <c r="E18" s="9" t="s">
        <v>49</v>
      </c>
      <c r="F18" s="9" t="s">
        <v>37</v>
      </c>
      <c r="G18" s="9" t="s">
        <v>38</v>
      </c>
      <c r="H18" s="9" t="s">
        <v>61</v>
      </c>
      <c r="I18" s="9" t="s">
        <v>62</v>
      </c>
      <c r="J18" s="10">
        <f>J57</f>
        <v>0</v>
      </c>
      <c r="K18" s="10">
        <f t="shared" ref="K18:N18" si="5">K57</f>
        <v>2980099.98</v>
      </c>
      <c r="L18" s="16">
        <f t="shared" si="5"/>
        <v>0</v>
      </c>
      <c r="M18" s="11">
        <f t="shared" si="5"/>
        <v>0</v>
      </c>
      <c r="N18" s="24">
        <f t="shared" si="5"/>
        <v>0</v>
      </c>
      <c r="O18" s="88"/>
    </row>
    <row r="19" spans="1:15" ht="26.25" customHeight="1" x14ac:dyDescent="0.2">
      <c r="A19" s="74"/>
      <c r="B19" s="77"/>
      <c r="C19" s="91"/>
      <c r="D19" s="2" t="s">
        <v>28</v>
      </c>
      <c r="E19" s="7"/>
      <c r="F19" s="7"/>
      <c r="G19" s="7"/>
      <c r="H19" s="7"/>
      <c r="I19" s="7"/>
      <c r="J19" s="10">
        <v>0</v>
      </c>
      <c r="K19" s="10">
        <v>0</v>
      </c>
      <c r="L19" s="16">
        <v>2685000</v>
      </c>
      <c r="M19" s="11">
        <v>2685000</v>
      </c>
      <c r="N19" s="34">
        <v>2685000</v>
      </c>
      <c r="O19" s="89"/>
    </row>
    <row r="20" spans="1:15" ht="14.45" customHeight="1" x14ac:dyDescent="0.2">
      <c r="A20" s="75"/>
      <c r="B20" s="78"/>
      <c r="C20" s="92"/>
      <c r="D20" s="25" t="s">
        <v>29</v>
      </c>
      <c r="E20" s="26" t="s">
        <v>0</v>
      </c>
      <c r="F20" s="26" t="s">
        <v>0</v>
      </c>
      <c r="G20" s="26" t="s">
        <v>0</v>
      </c>
      <c r="H20" s="26" t="s">
        <v>0</v>
      </c>
      <c r="I20" s="26" t="s">
        <v>0</v>
      </c>
      <c r="J20" s="27">
        <f>J9+J17+J18+J19+J10+J11+J12</f>
        <v>1050000</v>
      </c>
      <c r="K20" s="27">
        <f>K9+K17+K18+K19+K10+K11+K12+K13+K14</f>
        <v>3921059</v>
      </c>
      <c r="L20" s="28">
        <f>L9+L17+L18+L19+L10+L11+L12+L13+L14+L16+L15</f>
        <v>20105914</v>
      </c>
      <c r="M20" s="28">
        <f t="shared" ref="M20:N20" si="6">M9+M17+M18+M19+M10+M11+M12+M13+M14+M16+M15</f>
        <v>18485629</v>
      </c>
      <c r="N20" s="28">
        <f t="shared" si="6"/>
        <v>14625914</v>
      </c>
      <c r="O20" s="19"/>
    </row>
    <row r="21" spans="1:15" ht="39.75" customHeight="1" x14ac:dyDescent="0.2">
      <c r="A21" s="73">
        <v>1</v>
      </c>
      <c r="B21" s="76" t="s">
        <v>34</v>
      </c>
      <c r="C21" s="80" t="s">
        <v>50</v>
      </c>
      <c r="D21" s="93" t="s">
        <v>33</v>
      </c>
      <c r="E21" s="7" t="s">
        <v>36</v>
      </c>
      <c r="F21" s="7" t="s">
        <v>37</v>
      </c>
      <c r="G21" s="7" t="s">
        <v>38</v>
      </c>
      <c r="H21" s="7" t="s">
        <v>23</v>
      </c>
      <c r="I21" s="7" t="s">
        <v>39</v>
      </c>
      <c r="J21" s="10">
        <f>J27</f>
        <v>206277.3</v>
      </c>
      <c r="K21" s="10">
        <f>K27</f>
        <v>0</v>
      </c>
      <c r="L21" s="16">
        <f>L27</f>
        <v>0</v>
      </c>
      <c r="M21" s="11">
        <f>M27</f>
        <v>0</v>
      </c>
      <c r="N21" s="34">
        <f>N27</f>
        <v>0</v>
      </c>
      <c r="O21" s="87">
        <v>1.2</v>
      </c>
    </row>
    <row r="22" spans="1:15" ht="39.75" customHeight="1" x14ac:dyDescent="0.2">
      <c r="A22" s="74"/>
      <c r="B22" s="77"/>
      <c r="C22" s="81"/>
      <c r="D22" s="94"/>
      <c r="E22" s="7" t="s">
        <v>49</v>
      </c>
      <c r="F22" s="7" t="s">
        <v>37</v>
      </c>
      <c r="G22" s="7" t="s">
        <v>38</v>
      </c>
      <c r="H22" s="7" t="s">
        <v>23</v>
      </c>
      <c r="I22" s="7" t="s">
        <v>39</v>
      </c>
      <c r="J22" s="10">
        <f>J28</f>
        <v>93722.7</v>
      </c>
      <c r="K22" s="10">
        <v>200000</v>
      </c>
      <c r="L22" s="16">
        <v>0</v>
      </c>
      <c r="M22" s="11">
        <f>M28</f>
        <v>0</v>
      </c>
      <c r="N22" s="34">
        <v>0</v>
      </c>
      <c r="O22" s="88"/>
    </row>
    <row r="23" spans="1:15" ht="39.75" customHeight="1" x14ac:dyDescent="0.2">
      <c r="A23" s="74" t="s">
        <v>0</v>
      </c>
      <c r="B23" s="77"/>
      <c r="C23" s="82"/>
      <c r="D23" s="4" t="s">
        <v>26</v>
      </c>
      <c r="E23" s="7"/>
      <c r="F23" s="7"/>
      <c r="G23" s="7"/>
      <c r="H23" s="7"/>
      <c r="I23" s="7"/>
      <c r="J23" s="10">
        <v>0</v>
      </c>
      <c r="K23" s="10">
        <v>0</v>
      </c>
      <c r="L23" s="16">
        <v>0</v>
      </c>
      <c r="M23" s="11">
        <v>0</v>
      </c>
      <c r="N23" s="34">
        <v>0</v>
      </c>
      <c r="O23" s="88"/>
    </row>
    <row r="24" spans="1:15" ht="39.75" customHeight="1" x14ac:dyDescent="0.2">
      <c r="A24" s="74"/>
      <c r="B24" s="77"/>
      <c r="C24" s="82"/>
      <c r="D24" s="4" t="s">
        <v>27</v>
      </c>
      <c r="E24" s="7"/>
      <c r="F24" s="7"/>
      <c r="G24" s="7"/>
      <c r="H24" s="7"/>
      <c r="I24" s="7"/>
      <c r="J24" s="10">
        <v>0</v>
      </c>
      <c r="K24" s="10">
        <v>0</v>
      </c>
      <c r="L24" s="16">
        <v>0</v>
      </c>
      <c r="M24" s="11">
        <v>0</v>
      </c>
      <c r="N24" s="34">
        <v>0</v>
      </c>
      <c r="O24" s="88"/>
    </row>
    <row r="25" spans="1:15" ht="26.25" customHeight="1" x14ac:dyDescent="0.2">
      <c r="A25" s="74" t="s">
        <v>0</v>
      </c>
      <c r="B25" s="77"/>
      <c r="C25" s="82"/>
      <c r="D25" s="4" t="s">
        <v>28</v>
      </c>
      <c r="E25" s="7"/>
      <c r="F25" s="7"/>
      <c r="G25" s="7"/>
      <c r="H25" s="7"/>
      <c r="I25" s="7"/>
      <c r="J25" s="10">
        <v>0</v>
      </c>
      <c r="K25" s="10">
        <v>0</v>
      </c>
      <c r="L25" s="16">
        <v>0</v>
      </c>
      <c r="M25" s="11">
        <v>0</v>
      </c>
      <c r="N25" s="34">
        <v>0</v>
      </c>
      <c r="O25" s="88"/>
    </row>
    <row r="26" spans="1:15" ht="14.45" customHeight="1" x14ac:dyDescent="0.2">
      <c r="A26" s="74" t="s">
        <v>0</v>
      </c>
      <c r="B26" s="79"/>
      <c r="C26" s="83"/>
      <c r="D26" s="5" t="s">
        <v>29</v>
      </c>
      <c r="E26" s="8"/>
      <c r="F26" s="8"/>
      <c r="G26" s="8"/>
      <c r="H26" s="8"/>
      <c r="I26" s="8"/>
      <c r="J26" s="10">
        <f>J21+J23+J24+J25+J22</f>
        <v>300000</v>
      </c>
      <c r="K26" s="10">
        <f>K21+K23+K24+K25+K22</f>
        <v>200000</v>
      </c>
      <c r="L26" s="16">
        <f t="shared" ref="L26" si="7">L21+L23+L24+L25</f>
        <v>0</v>
      </c>
      <c r="M26" s="11">
        <v>0</v>
      </c>
      <c r="N26" s="34">
        <f t="shared" ref="N26" si="8">N21+N23+N24+N25</f>
        <v>0</v>
      </c>
      <c r="O26" s="89"/>
    </row>
    <row r="27" spans="1:15" ht="39.75" customHeight="1" x14ac:dyDescent="0.2">
      <c r="A27" s="73" t="s">
        <v>30</v>
      </c>
      <c r="B27" s="76" t="s">
        <v>35</v>
      </c>
      <c r="C27" s="80" t="s">
        <v>50</v>
      </c>
      <c r="D27" s="93" t="s">
        <v>33</v>
      </c>
      <c r="E27" s="7" t="s">
        <v>36</v>
      </c>
      <c r="F27" s="7" t="s">
        <v>37</v>
      </c>
      <c r="G27" s="7" t="s">
        <v>38</v>
      </c>
      <c r="H27" s="7" t="s">
        <v>23</v>
      </c>
      <c r="I27" s="7" t="s">
        <v>39</v>
      </c>
      <c r="J27" s="10">
        <f>250000-43722.7</f>
        <v>206277.3</v>
      </c>
      <c r="K27" s="10">
        <v>0</v>
      </c>
      <c r="L27" s="16">
        <v>0</v>
      </c>
      <c r="M27" s="11">
        <v>0</v>
      </c>
      <c r="N27" s="34">
        <v>0</v>
      </c>
      <c r="O27" s="87"/>
    </row>
    <row r="28" spans="1:15" ht="33.75" customHeight="1" x14ac:dyDescent="0.2">
      <c r="A28" s="74"/>
      <c r="B28" s="77"/>
      <c r="C28" s="81"/>
      <c r="D28" s="94"/>
      <c r="E28" s="7" t="s">
        <v>49</v>
      </c>
      <c r="F28" s="7" t="s">
        <v>37</v>
      </c>
      <c r="G28" s="7" t="s">
        <v>38</v>
      </c>
      <c r="H28" s="7" t="s">
        <v>23</v>
      </c>
      <c r="I28" s="7" t="s">
        <v>39</v>
      </c>
      <c r="J28" s="10">
        <v>93722.7</v>
      </c>
      <c r="K28" s="10">
        <v>200000</v>
      </c>
      <c r="L28" s="16">
        <v>0</v>
      </c>
      <c r="M28" s="11">
        <v>0</v>
      </c>
      <c r="N28" s="34">
        <v>0</v>
      </c>
      <c r="O28" s="88"/>
    </row>
    <row r="29" spans="1:15" ht="37.5" customHeight="1" x14ac:dyDescent="0.2">
      <c r="A29" s="74" t="s">
        <v>0</v>
      </c>
      <c r="B29" s="77"/>
      <c r="C29" s="82"/>
      <c r="D29" s="4" t="s">
        <v>26</v>
      </c>
      <c r="E29" s="7"/>
      <c r="F29" s="7"/>
      <c r="G29" s="7"/>
      <c r="H29" s="7"/>
      <c r="I29" s="7"/>
      <c r="J29" s="10">
        <v>0</v>
      </c>
      <c r="K29" s="10">
        <v>0</v>
      </c>
      <c r="L29" s="16">
        <v>0</v>
      </c>
      <c r="M29" s="11">
        <v>0</v>
      </c>
      <c r="N29" s="34">
        <v>0</v>
      </c>
      <c r="O29" s="88"/>
    </row>
    <row r="30" spans="1:15" ht="40.5" customHeight="1" x14ac:dyDescent="0.2">
      <c r="A30" s="74"/>
      <c r="B30" s="77"/>
      <c r="C30" s="82"/>
      <c r="D30" s="4" t="s">
        <v>27</v>
      </c>
      <c r="E30" s="7"/>
      <c r="F30" s="7"/>
      <c r="G30" s="7"/>
      <c r="H30" s="7"/>
      <c r="I30" s="7"/>
      <c r="J30" s="10">
        <v>0</v>
      </c>
      <c r="K30" s="10">
        <v>0</v>
      </c>
      <c r="L30" s="16">
        <v>0</v>
      </c>
      <c r="M30" s="11">
        <v>0</v>
      </c>
      <c r="N30" s="34">
        <v>0</v>
      </c>
      <c r="O30" s="88"/>
    </row>
    <row r="31" spans="1:15" ht="33.75" customHeight="1" x14ac:dyDescent="0.2">
      <c r="A31" s="74" t="s">
        <v>0</v>
      </c>
      <c r="B31" s="77"/>
      <c r="C31" s="82"/>
      <c r="D31" s="4" t="s">
        <v>28</v>
      </c>
      <c r="E31" s="7"/>
      <c r="F31" s="7"/>
      <c r="G31" s="7"/>
      <c r="H31" s="7"/>
      <c r="I31" s="7"/>
      <c r="J31" s="10">
        <v>0</v>
      </c>
      <c r="K31" s="10">
        <v>0</v>
      </c>
      <c r="L31" s="16">
        <v>0</v>
      </c>
      <c r="M31" s="11">
        <v>0</v>
      </c>
      <c r="N31" s="34">
        <v>0</v>
      </c>
      <c r="O31" s="88"/>
    </row>
    <row r="32" spans="1:15" ht="14.45" customHeight="1" x14ac:dyDescent="0.2">
      <c r="A32" s="74" t="s">
        <v>0</v>
      </c>
      <c r="B32" s="79"/>
      <c r="C32" s="83"/>
      <c r="D32" s="5" t="s">
        <v>29</v>
      </c>
      <c r="E32" s="8"/>
      <c r="F32" s="8"/>
      <c r="G32" s="8"/>
      <c r="H32" s="8"/>
      <c r="I32" s="8"/>
      <c r="J32" s="10">
        <f>J27+J29+J30+J31+J28</f>
        <v>300000</v>
      </c>
      <c r="K32" s="10">
        <f>K27+K29+K30+K31+K28</f>
        <v>200000</v>
      </c>
      <c r="L32" s="16">
        <f t="shared" ref="L32" si="9">L27+L29+L30+L31</f>
        <v>0</v>
      </c>
      <c r="M32" s="11">
        <v>0</v>
      </c>
      <c r="N32" s="34">
        <f t="shared" ref="N32" si="10">N27+N29+N30+N31</f>
        <v>0</v>
      </c>
      <c r="O32" s="89"/>
    </row>
    <row r="33" spans="1:15" ht="34.15" customHeight="1" x14ac:dyDescent="0.2">
      <c r="A33" s="61" t="s">
        <v>40</v>
      </c>
      <c r="B33" s="53" t="s">
        <v>41</v>
      </c>
      <c r="C33" s="64" t="s">
        <v>50</v>
      </c>
      <c r="D33" s="101" t="s">
        <v>33</v>
      </c>
      <c r="E33" s="9" t="s">
        <v>36</v>
      </c>
      <c r="F33" s="9" t="s">
        <v>37</v>
      </c>
      <c r="G33" s="9" t="s">
        <v>38</v>
      </c>
      <c r="H33" s="9" t="s">
        <v>24</v>
      </c>
      <c r="I33" s="9" t="s">
        <v>44</v>
      </c>
      <c r="J33" s="11">
        <f>J39</f>
        <v>100000</v>
      </c>
      <c r="K33" s="11">
        <v>0</v>
      </c>
      <c r="L33" s="17">
        <v>0</v>
      </c>
      <c r="M33" s="11">
        <v>0</v>
      </c>
      <c r="N33" s="34">
        <v>0</v>
      </c>
      <c r="O33" s="98">
        <v>3</v>
      </c>
    </row>
    <row r="34" spans="1:15" s="12" customFormat="1" ht="34.15" customHeight="1" x14ac:dyDescent="0.2">
      <c r="A34" s="62"/>
      <c r="B34" s="54"/>
      <c r="C34" s="65"/>
      <c r="D34" s="100"/>
      <c r="E34" s="9" t="s">
        <v>49</v>
      </c>
      <c r="F34" s="9" t="s">
        <v>37</v>
      </c>
      <c r="G34" s="9" t="s">
        <v>38</v>
      </c>
      <c r="H34" s="9" t="s">
        <v>24</v>
      </c>
      <c r="I34" s="9" t="s">
        <v>44</v>
      </c>
      <c r="J34" s="11">
        <f>J40</f>
        <v>650000</v>
      </c>
      <c r="K34" s="11">
        <f t="shared" ref="K34:L34" si="11">K40</f>
        <v>250000</v>
      </c>
      <c r="L34" s="17">
        <f t="shared" si="11"/>
        <v>400000</v>
      </c>
      <c r="M34" s="11">
        <v>0</v>
      </c>
      <c r="N34" s="34">
        <f t="shared" ref="N34" si="12">N40</f>
        <v>0</v>
      </c>
      <c r="O34" s="67"/>
    </row>
    <row r="35" spans="1:15" ht="30.6" customHeight="1" x14ac:dyDescent="0.2">
      <c r="A35" s="62"/>
      <c r="B35" s="54"/>
      <c r="C35" s="65"/>
      <c r="D35" s="4" t="s">
        <v>26</v>
      </c>
      <c r="E35" s="9"/>
      <c r="F35" s="9"/>
      <c r="G35" s="9"/>
      <c r="H35" s="9"/>
      <c r="I35" s="9"/>
      <c r="J35" s="11">
        <v>0</v>
      </c>
      <c r="K35" s="11">
        <v>0</v>
      </c>
      <c r="L35" s="17">
        <v>0</v>
      </c>
      <c r="M35" s="11">
        <v>0</v>
      </c>
      <c r="N35" s="34">
        <v>0</v>
      </c>
      <c r="O35" s="67"/>
    </row>
    <row r="36" spans="1:15" ht="38.450000000000003" customHeight="1" x14ac:dyDescent="0.2">
      <c r="A36" s="62"/>
      <c r="B36" s="54"/>
      <c r="C36" s="65"/>
      <c r="D36" s="4" t="s">
        <v>27</v>
      </c>
      <c r="E36" s="9"/>
      <c r="F36" s="9"/>
      <c r="G36" s="9"/>
      <c r="H36" s="9"/>
      <c r="I36" s="9"/>
      <c r="J36" s="11">
        <v>0</v>
      </c>
      <c r="K36" s="11">
        <v>0</v>
      </c>
      <c r="L36" s="17">
        <v>0</v>
      </c>
      <c r="M36" s="11">
        <v>0</v>
      </c>
      <c r="N36" s="34">
        <v>0</v>
      </c>
      <c r="O36" s="67"/>
    </row>
    <row r="37" spans="1:15" ht="33" customHeight="1" x14ac:dyDescent="0.2">
      <c r="A37" s="62"/>
      <c r="B37" s="54"/>
      <c r="C37" s="65"/>
      <c r="D37" s="5" t="s">
        <v>28</v>
      </c>
      <c r="E37" s="9"/>
      <c r="F37" s="9"/>
      <c r="G37" s="9"/>
      <c r="H37" s="9"/>
      <c r="I37" s="9"/>
      <c r="J37" s="11">
        <v>0</v>
      </c>
      <c r="K37" s="11">
        <v>0</v>
      </c>
      <c r="L37" s="17">
        <v>0</v>
      </c>
      <c r="M37" s="11">
        <v>0</v>
      </c>
      <c r="N37" s="34">
        <v>0</v>
      </c>
      <c r="O37" s="67"/>
    </row>
    <row r="38" spans="1:15" ht="14.45" customHeight="1" x14ac:dyDescent="0.2">
      <c r="A38" s="63"/>
      <c r="B38" s="55"/>
      <c r="C38" s="58"/>
      <c r="D38" s="6" t="s">
        <v>29</v>
      </c>
      <c r="E38" s="9"/>
      <c r="F38" s="9"/>
      <c r="G38" s="9"/>
      <c r="H38" s="9"/>
      <c r="I38" s="9"/>
      <c r="J38" s="10">
        <f>J33+J35+J36+J37+J34</f>
        <v>750000</v>
      </c>
      <c r="K38" s="10">
        <f>K33+K35+K36+K37+K34</f>
        <v>250000</v>
      </c>
      <c r="L38" s="16">
        <f t="shared" ref="L38" si="13">L33+L35+L36+L37</f>
        <v>0</v>
      </c>
      <c r="M38" s="11">
        <v>0</v>
      </c>
      <c r="N38" s="34">
        <f t="shared" ref="N38" si="14">N33+N35+N36+N37</f>
        <v>0</v>
      </c>
      <c r="O38" s="68"/>
    </row>
    <row r="39" spans="1:15" ht="34.5" customHeight="1" x14ac:dyDescent="0.2">
      <c r="A39" s="61" t="s">
        <v>42</v>
      </c>
      <c r="B39" s="53" t="s">
        <v>43</v>
      </c>
      <c r="C39" s="64" t="s">
        <v>50</v>
      </c>
      <c r="D39" s="99" t="s">
        <v>33</v>
      </c>
      <c r="E39" s="9" t="s">
        <v>36</v>
      </c>
      <c r="F39" s="9" t="s">
        <v>37</v>
      </c>
      <c r="G39" s="9" t="s">
        <v>38</v>
      </c>
      <c r="H39" s="9" t="s">
        <v>24</v>
      </c>
      <c r="I39" s="9" t="s">
        <v>44</v>
      </c>
      <c r="J39" s="11">
        <v>100000</v>
      </c>
      <c r="K39" s="11">
        <v>0</v>
      </c>
      <c r="L39" s="17">
        <v>0</v>
      </c>
      <c r="M39" s="11">
        <v>0</v>
      </c>
      <c r="N39" s="34">
        <v>0</v>
      </c>
      <c r="O39" s="66"/>
    </row>
    <row r="40" spans="1:15" s="12" customFormat="1" ht="34.5" customHeight="1" x14ac:dyDescent="0.2">
      <c r="A40" s="62"/>
      <c r="B40" s="54"/>
      <c r="C40" s="65"/>
      <c r="D40" s="100"/>
      <c r="E40" s="9" t="s">
        <v>49</v>
      </c>
      <c r="F40" s="9" t="s">
        <v>37</v>
      </c>
      <c r="G40" s="9" t="s">
        <v>38</v>
      </c>
      <c r="H40" s="9" t="s">
        <v>24</v>
      </c>
      <c r="I40" s="9" t="s">
        <v>44</v>
      </c>
      <c r="J40" s="11">
        <v>650000</v>
      </c>
      <c r="K40" s="11">
        <v>250000</v>
      </c>
      <c r="L40" s="17">
        <v>400000</v>
      </c>
      <c r="M40" s="11">
        <v>0</v>
      </c>
      <c r="N40" s="34">
        <v>0</v>
      </c>
      <c r="O40" s="67"/>
    </row>
    <row r="41" spans="1:15" ht="36.75" customHeight="1" x14ac:dyDescent="0.2">
      <c r="A41" s="62"/>
      <c r="B41" s="54"/>
      <c r="C41" s="65"/>
      <c r="D41" s="4" t="s">
        <v>26</v>
      </c>
      <c r="E41" s="9"/>
      <c r="F41" s="9"/>
      <c r="G41" s="9"/>
      <c r="H41" s="9"/>
      <c r="I41" s="9"/>
      <c r="J41" s="11">
        <v>0</v>
      </c>
      <c r="K41" s="11">
        <v>0</v>
      </c>
      <c r="L41" s="17">
        <v>0</v>
      </c>
      <c r="M41" s="11">
        <v>0</v>
      </c>
      <c r="N41" s="34">
        <v>0</v>
      </c>
      <c r="O41" s="67"/>
    </row>
    <row r="42" spans="1:15" ht="36" customHeight="1" x14ac:dyDescent="0.2">
      <c r="A42" s="62"/>
      <c r="B42" s="54"/>
      <c r="C42" s="65"/>
      <c r="D42" s="4" t="s">
        <v>27</v>
      </c>
      <c r="E42" s="9"/>
      <c r="F42" s="9"/>
      <c r="G42" s="9"/>
      <c r="H42" s="9"/>
      <c r="I42" s="9"/>
      <c r="J42" s="11">
        <v>0</v>
      </c>
      <c r="K42" s="11">
        <v>0</v>
      </c>
      <c r="L42" s="17">
        <v>0</v>
      </c>
      <c r="M42" s="11">
        <v>0</v>
      </c>
      <c r="N42" s="34">
        <v>0</v>
      </c>
      <c r="O42" s="67"/>
    </row>
    <row r="43" spans="1:15" ht="30" customHeight="1" x14ac:dyDescent="0.2">
      <c r="A43" s="62"/>
      <c r="B43" s="54"/>
      <c r="C43" s="65"/>
      <c r="D43" s="5" t="s">
        <v>28</v>
      </c>
      <c r="E43" s="9"/>
      <c r="F43" s="9"/>
      <c r="G43" s="9"/>
      <c r="H43" s="9"/>
      <c r="I43" s="9"/>
      <c r="J43" s="11">
        <v>0</v>
      </c>
      <c r="K43" s="11">
        <v>0</v>
      </c>
      <c r="L43" s="17">
        <v>0</v>
      </c>
      <c r="M43" s="11">
        <v>0</v>
      </c>
      <c r="N43" s="34">
        <v>0</v>
      </c>
      <c r="O43" s="67"/>
    </row>
    <row r="44" spans="1:15" ht="14.25" customHeight="1" x14ac:dyDescent="0.2">
      <c r="A44" s="63"/>
      <c r="B44" s="55"/>
      <c r="C44" s="58"/>
      <c r="D44" s="6" t="s">
        <v>29</v>
      </c>
      <c r="E44" s="9"/>
      <c r="F44" s="9"/>
      <c r="G44" s="9"/>
      <c r="H44" s="9"/>
      <c r="I44" s="9"/>
      <c r="J44" s="10">
        <f>J39+J41+J42+J43+J40</f>
        <v>750000</v>
      </c>
      <c r="K44" s="10">
        <f>K39+K41+K42+K43+K40</f>
        <v>250000</v>
      </c>
      <c r="L44" s="16">
        <f t="shared" ref="L44" si="15">L39+L41+L42+L43</f>
        <v>0</v>
      </c>
      <c r="M44" s="11">
        <v>0</v>
      </c>
      <c r="N44" s="34">
        <f t="shared" ref="N44" si="16">N39+N41+N42+N43</f>
        <v>0</v>
      </c>
      <c r="O44" s="68"/>
    </row>
    <row r="45" spans="1:15" ht="36.75" customHeight="1" x14ac:dyDescent="0.2">
      <c r="A45" s="61" t="s">
        <v>52</v>
      </c>
      <c r="B45" s="53" t="s">
        <v>54</v>
      </c>
      <c r="C45" s="64" t="s">
        <v>53</v>
      </c>
      <c r="D45" s="22" t="s">
        <v>33</v>
      </c>
      <c r="E45" s="9" t="s">
        <v>49</v>
      </c>
      <c r="F45" s="9" t="s">
        <v>37</v>
      </c>
      <c r="G45" s="9" t="s">
        <v>38</v>
      </c>
      <c r="H45" s="9" t="s">
        <v>25</v>
      </c>
      <c r="I45" s="9" t="s">
        <v>57</v>
      </c>
      <c r="J45" s="11">
        <f>J50</f>
        <v>0</v>
      </c>
      <c r="K45" s="11">
        <f t="shared" ref="K45:N45" si="17">K50</f>
        <v>430450</v>
      </c>
      <c r="L45" s="17">
        <f t="shared" si="17"/>
        <v>0</v>
      </c>
      <c r="M45" s="11">
        <v>0</v>
      </c>
      <c r="N45" s="34">
        <f t="shared" si="17"/>
        <v>0</v>
      </c>
      <c r="O45" s="66">
        <v>4</v>
      </c>
    </row>
    <row r="46" spans="1:15" ht="36" x14ac:dyDescent="0.2">
      <c r="A46" s="62"/>
      <c r="B46" s="54"/>
      <c r="C46" s="65"/>
      <c r="D46" s="4" t="s">
        <v>26</v>
      </c>
      <c r="E46" s="9"/>
      <c r="F46" s="9"/>
      <c r="G46" s="9"/>
      <c r="H46" s="9"/>
      <c r="I46" s="9"/>
      <c r="J46" s="11">
        <v>0</v>
      </c>
      <c r="K46" s="11">
        <v>0</v>
      </c>
      <c r="L46" s="17">
        <v>0</v>
      </c>
      <c r="M46" s="11">
        <v>0</v>
      </c>
      <c r="N46" s="34">
        <v>0</v>
      </c>
      <c r="O46" s="67"/>
    </row>
    <row r="47" spans="1:15" ht="36" x14ac:dyDescent="0.2">
      <c r="A47" s="62"/>
      <c r="B47" s="54"/>
      <c r="C47" s="65"/>
      <c r="D47" s="4" t="s">
        <v>27</v>
      </c>
      <c r="E47" s="9"/>
      <c r="F47" s="9"/>
      <c r="G47" s="9"/>
      <c r="H47" s="9"/>
      <c r="I47" s="9"/>
      <c r="J47" s="11">
        <v>0</v>
      </c>
      <c r="K47" s="11">
        <v>0</v>
      </c>
      <c r="L47" s="17">
        <v>0</v>
      </c>
      <c r="M47" s="11">
        <v>0</v>
      </c>
      <c r="N47" s="34">
        <v>0</v>
      </c>
      <c r="O47" s="67"/>
    </row>
    <row r="48" spans="1:15" ht="24" x14ac:dyDescent="0.2">
      <c r="A48" s="62"/>
      <c r="B48" s="54"/>
      <c r="C48" s="65"/>
      <c r="D48" s="21" t="s">
        <v>28</v>
      </c>
      <c r="E48" s="9"/>
      <c r="F48" s="9"/>
      <c r="G48" s="9"/>
      <c r="H48" s="9"/>
      <c r="I48" s="9"/>
      <c r="J48" s="11">
        <v>0</v>
      </c>
      <c r="K48" s="11">
        <v>0</v>
      </c>
      <c r="L48" s="17">
        <v>0</v>
      </c>
      <c r="M48" s="11">
        <v>0</v>
      </c>
      <c r="N48" s="34">
        <v>0</v>
      </c>
      <c r="O48" s="67"/>
    </row>
    <row r="49" spans="1:15" x14ac:dyDescent="0.2">
      <c r="A49" s="63"/>
      <c r="B49" s="55"/>
      <c r="C49" s="58"/>
      <c r="D49" s="6" t="s">
        <v>29</v>
      </c>
      <c r="E49" s="9"/>
      <c r="F49" s="9"/>
      <c r="G49" s="9"/>
      <c r="H49" s="9"/>
      <c r="I49" s="9"/>
      <c r="J49" s="10">
        <f>J45+J46+J47+J48</f>
        <v>0</v>
      </c>
      <c r="K49" s="10">
        <f>K45+K46+K47+K48</f>
        <v>430450</v>
      </c>
      <c r="L49" s="16">
        <f>L45+L46+L47+L48</f>
        <v>0</v>
      </c>
      <c r="M49" s="11">
        <v>0</v>
      </c>
      <c r="N49" s="34">
        <f>N45+N46+N47+N48</f>
        <v>0</v>
      </c>
      <c r="O49" s="68"/>
    </row>
    <row r="50" spans="1:15" ht="36" x14ac:dyDescent="0.2">
      <c r="A50" s="61" t="s">
        <v>55</v>
      </c>
      <c r="B50" s="53" t="s">
        <v>56</v>
      </c>
      <c r="C50" s="64" t="s">
        <v>53</v>
      </c>
      <c r="D50" s="22" t="s">
        <v>33</v>
      </c>
      <c r="E50" s="9" t="s">
        <v>49</v>
      </c>
      <c r="F50" s="9" t="s">
        <v>37</v>
      </c>
      <c r="G50" s="9" t="s">
        <v>38</v>
      </c>
      <c r="H50" s="9" t="s">
        <v>25</v>
      </c>
      <c r="I50" s="9" t="s">
        <v>57</v>
      </c>
      <c r="J50" s="11">
        <v>0</v>
      </c>
      <c r="K50" s="11">
        <v>430450</v>
      </c>
      <c r="L50" s="17">
        <v>0</v>
      </c>
      <c r="M50" s="11">
        <v>0</v>
      </c>
      <c r="N50" s="34">
        <v>0</v>
      </c>
      <c r="O50" s="66"/>
    </row>
    <row r="51" spans="1:15" ht="36" x14ac:dyDescent="0.2">
      <c r="A51" s="62"/>
      <c r="B51" s="54"/>
      <c r="C51" s="65"/>
      <c r="D51" s="4" t="s">
        <v>26</v>
      </c>
      <c r="E51" s="9"/>
      <c r="F51" s="9"/>
      <c r="G51" s="9"/>
      <c r="H51" s="9"/>
      <c r="I51" s="9"/>
      <c r="J51" s="11">
        <v>0</v>
      </c>
      <c r="K51" s="11">
        <v>0</v>
      </c>
      <c r="L51" s="17">
        <v>0</v>
      </c>
      <c r="M51" s="11">
        <v>0</v>
      </c>
      <c r="N51" s="34">
        <v>0</v>
      </c>
      <c r="O51" s="67"/>
    </row>
    <row r="52" spans="1:15" ht="36" x14ac:dyDescent="0.2">
      <c r="A52" s="62"/>
      <c r="B52" s="54"/>
      <c r="C52" s="65"/>
      <c r="D52" s="4" t="s">
        <v>27</v>
      </c>
      <c r="E52" s="9"/>
      <c r="F52" s="9"/>
      <c r="G52" s="9"/>
      <c r="H52" s="9"/>
      <c r="I52" s="9"/>
      <c r="J52" s="11">
        <v>0</v>
      </c>
      <c r="K52" s="11">
        <v>0</v>
      </c>
      <c r="L52" s="17">
        <v>0</v>
      </c>
      <c r="M52" s="11">
        <v>0</v>
      </c>
      <c r="N52" s="34">
        <v>0</v>
      </c>
      <c r="O52" s="67"/>
    </row>
    <row r="53" spans="1:15" ht="24" x14ac:dyDescent="0.2">
      <c r="A53" s="62"/>
      <c r="B53" s="54"/>
      <c r="C53" s="65"/>
      <c r="D53" s="21" t="s">
        <v>28</v>
      </c>
      <c r="E53" s="9"/>
      <c r="F53" s="9"/>
      <c r="G53" s="9"/>
      <c r="H53" s="9"/>
      <c r="I53" s="9"/>
      <c r="J53" s="11">
        <v>0</v>
      </c>
      <c r="K53" s="11">
        <v>0</v>
      </c>
      <c r="L53" s="17">
        <v>0</v>
      </c>
      <c r="M53" s="11">
        <v>0</v>
      </c>
      <c r="N53" s="34">
        <v>0</v>
      </c>
      <c r="O53" s="67"/>
    </row>
    <row r="54" spans="1:15" x14ac:dyDescent="0.2">
      <c r="A54" s="63"/>
      <c r="B54" s="55"/>
      <c r="C54" s="58"/>
      <c r="D54" s="6" t="s">
        <v>29</v>
      </c>
      <c r="E54" s="9"/>
      <c r="F54" s="9"/>
      <c r="G54" s="9"/>
      <c r="H54" s="9"/>
      <c r="I54" s="9"/>
      <c r="J54" s="10">
        <f>J50+J51+J52+J53</f>
        <v>0</v>
      </c>
      <c r="K54" s="10">
        <f>K50+K51+K52+K53</f>
        <v>430450</v>
      </c>
      <c r="L54" s="16">
        <f>L50+L51+L52+L53</f>
        <v>0</v>
      </c>
      <c r="M54" s="11">
        <v>0</v>
      </c>
      <c r="N54" s="34">
        <f>N50+N51+N52+N53</f>
        <v>0</v>
      </c>
      <c r="O54" s="68"/>
    </row>
    <row r="55" spans="1:15" ht="36" x14ac:dyDescent="0.2">
      <c r="A55" s="61" t="s">
        <v>58</v>
      </c>
      <c r="B55" s="53" t="s">
        <v>63</v>
      </c>
      <c r="C55" s="64" t="s">
        <v>53</v>
      </c>
      <c r="D55" s="22" t="s">
        <v>33</v>
      </c>
      <c r="E55" s="9" t="s">
        <v>49</v>
      </c>
      <c r="F55" s="9" t="s">
        <v>37</v>
      </c>
      <c r="G55" s="9" t="s">
        <v>38</v>
      </c>
      <c r="H55" s="9" t="s">
        <v>61</v>
      </c>
      <c r="I55" s="9" t="s">
        <v>62</v>
      </c>
      <c r="J55" s="11">
        <f>J60</f>
        <v>0</v>
      </c>
      <c r="K55" s="11">
        <f t="shared" ref="K55:N55" si="18">K60</f>
        <v>30407</v>
      </c>
      <c r="L55" s="17">
        <f t="shared" si="18"/>
        <v>0</v>
      </c>
      <c r="M55" s="11">
        <v>0</v>
      </c>
      <c r="N55" s="34">
        <f t="shared" si="18"/>
        <v>0</v>
      </c>
      <c r="O55" s="66">
        <v>6</v>
      </c>
    </row>
    <row r="56" spans="1:15" ht="36" x14ac:dyDescent="0.2">
      <c r="A56" s="62"/>
      <c r="B56" s="54"/>
      <c r="C56" s="65"/>
      <c r="D56" s="4" t="s">
        <v>26</v>
      </c>
      <c r="E56" s="9" t="s">
        <v>49</v>
      </c>
      <c r="F56" s="9" t="s">
        <v>37</v>
      </c>
      <c r="G56" s="9" t="s">
        <v>38</v>
      </c>
      <c r="H56" s="9" t="s">
        <v>61</v>
      </c>
      <c r="I56" s="9" t="s">
        <v>62</v>
      </c>
      <c r="J56" s="11">
        <f>J61</f>
        <v>0</v>
      </c>
      <c r="K56" s="11">
        <f t="shared" ref="K56:N56" si="19">K61</f>
        <v>30102.02</v>
      </c>
      <c r="L56" s="17">
        <f t="shared" si="19"/>
        <v>0</v>
      </c>
      <c r="M56" s="11">
        <v>0</v>
      </c>
      <c r="N56" s="34">
        <f t="shared" si="19"/>
        <v>0</v>
      </c>
      <c r="O56" s="67"/>
    </row>
    <row r="57" spans="1:15" ht="36" x14ac:dyDescent="0.2">
      <c r="A57" s="62"/>
      <c r="B57" s="54"/>
      <c r="C57" s="65"/>
      <c r="D57" s="4" t="s">
        <v>27</v>
      </c>
      <c r="E57" s="9" t="s">
        <v>49</v>
      </c>
      <c r="F57" s="9" t="s">
        <v>37</v>
      </c>
      <c r="G57" s="9" t="s">
        <v>38</v>
      </c>
      <c r="H57" s="9" t="s">
        <v>61</v>
      </c>
      <c r="I57" s="9" t="s">
        <v>62</v>
      </c>
      <c r="J57" s="11">
        <f>J62</f>
        <v>0</v>
      </c>
      <c r="K57" s="11">
        <f t="shared" ref="K57:N57" si="20">K62</f>
        <v>2980099.98</v>
      </c>
      <c r="L57" s="17">
        <f t="shared" si="20"/>
        <v>0</v>
      </c>
      <c r="M57" s="11">
        <v>0</v>
      </c>
      <c r="N57" s="34">
        <f t="shared" si="20"/>
        <v>0</v>
      </c>
      <c r="O57" s="67"/>
    </row>
    <row r="58" spans="1:15" ht="24" x14ac:dyDescent="0.2">
      <c r="A58" s="62"/>
      <c r="B58" s="54"/>
      <c r="C58" s="65"/>
      <c r="D58" s="21" t="s">
        <v>28</v>
      </c>
      <c r="E58" s="9"/>
      <c r="F58" s="9"/>
      <c r="G58" s="9"/>
      <c r="H58" s="9"/>
      <c r="I58" s="9"/>
      <c r="J58" s="11">
        <v>0</v>
      </c>
      <c r="K58" s="11">
        <v>0</v>
      </c>
      <c r="L58" s="17">
        <v>0</v>
      </c>
      <c r="M58" s="11">
        <v>0</v>
      </c>
      <c r="N58" s="34">
        <v>0</v>
      </c>
      <c r="O58" s="67"/>
    </row>
    <row r="59" spans="1:15" x14ac:dyDescent="0.2">
      <c r="A59" s="63"/>
      <c r="B59" s="55"/>
      <c r="C59" s="58"/>
      <c r="D59" s="6" t="s">
        <v>29</v>
      </c>
      <c r="E59" s="9"/>
      <c r="F59" s="9"/>
      <c r="G59" s="9"/>
      <c r="H59" s="9"/>
      <c r="I59" s="9"/>
      <c r="J59" s="10">
        <f>J55+J56+J57+J58</f>
        <v>0</v>
      </c>
      <c r="K59" s="10">
        <f>K55+K56+K57+K58</f>
        <v>3040609</v>
      </c>
      <c r="L59" s="16">
        <f>L55+L56+L57+L58</f>
        <v>0</v>
      </c>
      <c r="M59" s="11">
        <v>0</v>
      </c>
      <c r="N59" s="34">
        <f>N55+N56+N57+N58</f>
        <v>0</v>
      </c>
      <c r="O59" s="68"/>
    </row>
    <row r="60" spans="1:15" ht="36" x14ac:dyDescent="0.2">
      <c r="A60" s="61" t="s">
        <v>60</v>
      </c>
      <c r="B60" s="53" t="s">
        <v>59</v>
      </c>
      <c r="C60" s="64" t="s">
        <v>53</v>
      </c>
      <c r="D60" s="22" t="s">
        <v>33</v>
      </c>
      <c r="E60" s="9" t="s">
        <v>49</v>
      </c>
      <c r="F60" s="9" t="s">
        <v>37</v>
      </c>
      <c r="G60" s="9" t="s">
        <v>38</v>
      </c>
      <c r="H60" s="9" t="s">
        <v>61</v>
      </c>
      <c r="I60" s="9" t="s">
        <v>62</v>
      </c>
      <c r="J60" s="11">
        <v>0</v>
      </c>
      <c r="K60" s="11">
        <v>30407</v>
      </c>
      <c r="L60" s="17">
        <v>0</v>
      </c>
      <c r="M60" s="11">
        <v>0</v>
      </c>
      <c r="N60" s="34">
        <v>0</v>
      </c>
      <c r="O60" s="66"/>
    </row>
    <row r="61" spans="1:15" ht="36" x14ac:dyDescent="0.2">
      <c r="A61" s="62"/>
      <c r="B61" s="54"/>
      <c r="C61" s="65"/>
      <c r="D61" s="4" t="s">
        <v>26</v>
      </c>
      <c r="E61" s="9" t="s">
        <v>49</v>
      </c>
      <c r="F61" s="9" t="s">
        <v>37</v>
      </c>
      <c r="G61" s="9" t="s">
        <v>38</v>
      </c>
      <c r="H61" s="9" t="s">
        <v>61</v>
      </c>
      <c r="I61" s="9" t="s">
        <v>62</v>
      </c>
      <c r="J61" s="11">
        <v>0</v>
      </c>
      <c r="K61" s="11">
        <v>30102.02</v>
      </c>
      <c r="L61" s="17">
        <v>0</v>
      </c>
      <c r="M61" s="11">
        <v>0</v>
      </c>
      <c r="N61" s="34">
        <v>0</v>
      </c>
      <c r="O61" s="67"/>
    </row>
    <row r="62" spans="1:15" ht="36" x14ac:dyDescent="0.2">
      <c r="A62" s="62"/>
      <c r="B62" s="54"/>
      <c r="C62" s="65"/>
      <c r="D62" s="4" t="s">
        <v>27</v>
      </c>
      <c r="E62" s="9" t="s">
        <v>49</v>
      </c>
      <c r="F62" s="9" t="s">
        <v>37</v>
      </c>
      <c r="G62" s="9" t="s">
        <v>38</v>
      </c>
      <c r="H62" s="9" t="s">
        <v>61</v>
      </c>
      <c r="I62" s="9" t="s">
        <v>62</v>
      </c>
      <c r="J62" s="11">
        <v>0</v>
      </c>
      <c r="K62" s="11">
        <v>2980099.98</v>
      </c>
      <c r="L62" s="17">
        <v>0</v>
      </c>
      <c r="M62" s="11">
        <v>0</v>
      </c>
      <c r="N62" s="34">
        <v>0</v>
      </c>
      <c r="O62" s="67"/>
    </row>
    <row r="63" spans="1:15" ht="24" x14ac:dyDescent="0.2">
      <c r="A63" s="62"/>
      <c r="B63" s="54"/>
      <c r="C63" s="65"/>
      <c r="D63" s="21" t="s">
        <v>28</v>
      </c>
      <c r="E63" s="9"/>
      <c r="F63" s="9"/>
      <c r="G63" s="9"/>
      <c r="H63" s="9"/>
      <c r="I63" s="9"/>
      <c r="J63" s="11">
        <v>0</v>
      </c>
      <c r="K63" s="11">
        <v>0</v>
      </c>
      <c r="L63" s="17">
        <v>0</v>
      </c>
      <c r="M63" s="11">
        <v>0</v>
      </c>
      <c r="N63" s="34">
        <v>0</v>
      </c>
      <c r="O63" s="67"/>
    </row>
    <row r="64" spans="1:15" x14ac:dyDescent="0.2">
      <c r="A64" s="63"/>
      <c r="B64" s="55"/>
      <c r="C64" s="58"/>
      <c r="D64" s="6" t="s">
        <v>29</v>
      </c>
      <c r="E64" s="9"/>
      <c r="F64" s="9"/>
      <c r="G64" s="9"/>
      <c r="H64" s="9"/>
      <c r="I64" s="9"/>
      <c r="J64" s="10">
        <f>J60+J61+J62+J63</f>
        <v>0</v>
      </c>
      <c r="K64" s="10">
        <f>K60+K61+K62+K63</f>
        <v>3040609</v>
      </c>
      <c r="L64" s="16">
        <f>L60+L61+L62+L63</f>
        <v>0</v>
      </c>
      <c r="M64" s="11">
        <v>0</v>
      </c>
      <c r="N64" s="34">
        <f>N60+N61+N62+N63</f>
        <v>0</v>
      </c>
      <c r="O64" s="68"/>
    </row>
    <row r="65" spans="1:15" ht="36" x14ac:dyDescent="0.2">
      <c r="A65" s="61" t="s">
        <v>64</v>
      </c>
      <c r="B65" s="53" t="s">
        <v>65</v>
      </c>
      <c r="C65" s="64" t="s">
        <v>53</v>
      </c>
      <c r="D65" s="29" t="s">
        <v>33</v>
      </c>
      <c r="E65" s="9" t="s">
        <v>49</v>
      </c>
      <c r="F65" s="9" t="s">
        <v>37</v>
      </c>
      <c r="G65" s="9" t="s">
        <v>38</v>
      </c>
      <c r="H65" s="9" t="s">
        <v>66</v>
      </c>
      <c r="I65" s="9" t="s">
        <v>67</v>
      </c>
      <c r="J65" s="11">
        <f>J71</f>
        <v>0</v>
      </c>
      <c r="K65" s="11">
        <f t="shared" ref="K65:N65" si="21">K71</f>
        <v>0</v>
      </c>
      <c r="L65" s="17">
        <f t="shared" si="21"/>
        <v>16940914</v>
      </c>
      <c r="M65" s="11">
        <f t="shared" si="21"/>
        <v>15800629</v>
      </c>
      <c r="N65" s="34">
        <f t="shared" si="21"/>
        <v>11940914</v>
      </c>
      <c r="O65" s="35"/>
    </row>
    <row r="66" spans="1:15" s="38" customFormat="1" x14ac:dyDescent="0.2">
      <c r="A66" s="62"/>
      <c r="B66" s="54"/>
      <c r="C66" s="65"/>
      <c r="D66" s="46"/>
      <c r="E66" s="9" t="s">
        <v>49</v>
      </c>
      <c r="F66" s="9" t="s">
        <v>37</v>
      </c>
      <c r="G66" s="9" t="s">
        <v>38</v>
      </c>
      <c r="H66" s="9" t="s">
        <v>66</v>
      </c>
      <c r="I66" s="9" t="s">
        <v>73</v>
      </c>
      <c r="J66" s="11">
        <v>0</v>
      </c>
      <c r="K66" s="11"/>
      <c r="L66" s="43">
        <v>80000</v>
      </c>
      <c r="M66" s="41">
        <v>0</v>
      </c>
      <c r="N66" s="42">
        <v>0</v>
      </c>
      <c r="O66" s="36"/>
    </row>
    <row r="67" spans="1:15" ht="36" x14ac:dyDescent="0.2">
      <c r="A67" s="62"/>
      <c r="B67" s="54"/>
      <c r="C67" s="65"/>
      <c r="D67" s="4" t="s">
        <v>26</v>
      </c>
      <c r="E67" s="9"/>
      <c r="F67" s="9"/>
      <c r="G67" s="9"/>
      <c r="H67" s="9"/>
      <c r="I67" s="9"/>
      <c r="J67" s="11">
        <f>J72</f>
        <v>0</v>
      </c>
      <c r="K67" s="11">
        <f t="shared" ref="K67:N67" si="22">K72</f>
        <v>0</v>
      </c>
      <c r="L67" s="17">
        <f t="shared" si="22"/>
        <v>0</v>
      </c>
      <c r="M67" s="11">
        <v>0</v>
      </c>
      <c r="N67" s="34">
        <f t="shared" si="22"/>
        <v>0</v>
      </c>
      <c r="O67" s="36">
        <v>5</v>
      </c>
    </row>
    <row r="68" spans="1:15" ht="36" x14ac:dyDescent="0.2">
      <c r="A68" s="62"/>
      <c r="B68" s="54"/>
      <c r="C68" s="65"/>
      <c r="D68" s="4" t="s">
        <v>27</v>
      </c>
      <c r="E68" s="9"/>
      <c r="F68" s="9"/>
      <c r="G68" s="9"/>
      <c r="H68" s="9"/>
      <c r="I68" s="9"/>
      <c r="J68" s="11">
        <f>J73</f>
        <v>0</v>
      </c>
      <c r="K68" s="11">
        <f t="shared" ref="K68:N68" si="23">K73</f>
        <v>0</v>
      </c>
      <c r="L68" s="17">
        <f t="shared" si="23"/>
        <v>0</v>
      </c>
      <c r="M68" s="11">
        <v>0</v>
      </c>
      <c r="N68" s="34">
        <f t="shared" si="23"/>
        <v>0</v>
      </c>
      <c r="O68" s="36"/>
    </row>
    <row r="69" spans="1:15" ht="24" x14ac:dyDescent="0.2">
      <c r="A69" s="62"/>
      <c r="B69" s="54"/>
      <c r="C69" s="65"/>
      <c r="D69" s="30" t="s">
        <v>28</v>
      </c>
      <c r="E69" s="9"/>
      <c r="F69" s="9"/>
      <c r="G69" s="9"/>
      <c r="H69" s="9"/>
      <c r="I69" s="9"/>
      <c r="J69" s="11">
        <v>0</v>
      </c>
      <c r="K69" s="11">
        <v>0</v>
      </c>
      <c r="L69" s="17">
        <f>L74</f>
        <v>2685000</v>
      </c>
      <c r="M69" s="17">
        <f t="shared" ref="M69:N69" si="24">M74</f>
        <v>2685000</v>
      </c>
      <c r="N69" s="17">
        <f t="shared" si="24"/>
        <v>2685000</v>
      </c>
      <c r="O69" s="36"/>
    </row>
    <row r="70" spans="1:15" x14ac:dyDescent="0.2">
      <c r="A70" s="63"/>
      <c r="B70" s="55"/>
      <c r="C70" s="58"/>
      <c r="D70" s="6" t="s">
        <v>29</v>
      </c>
      <c r="E70" s="9"/>
      <c r="F70" s="9"/>
      <c r="G70" s="9"/>
      <c r="H70" s="9"/>
      <c r="I70" s="9"/>
      <c r="J70" s="10">
        <f>J65+J67+J68+J69</f>
        <v>0</v>
      </c>
      <c r="K70" s="10">
        <f>K65+K67+K68+K69</f>
        <v>0</v>
      </c>
      <c r="L70" s="16">
        <f>L65+L67+L68+L69+L66</f>
        <v>19705914</v>
      </c>
      <c r="M70" s="11">
        <f>M65+M67+M68+M69</f>
        <v>18485629</v>
      </c>
      <c r="N70" s="34">
        <f>N65+N67+N68+N69</f>
        <v>14625914</v>
      </c>
      <c r="O70" s="37"/>
    </row>
    <row r="71" spans="1:15" ht="24" customHeight="1" x14ac:dyDescent="0.2">
      <c r="A71" s="47" t="s">
        <v>70</v>
      </c>
      <c r="B71" s="53" t="s">
        <v>69</v>
      </c>
      <c r="C71" s="56" t="s">
        <v>53</v>
      </c>
      <c r="D71" s="40" t="s">
        <v>33</v>
      </c>
      <c r="E71" s="9" t="s">
        <v>49</v>
      </c>
      <c r="F71" s="9" t="s">
        <v>37</v>
      </c>
      <c r="G71" s="9" t="s">
        <v>38</v>
      </c>
      <c r="H71" s="9" t="s">
        <v>66</v>
      </c>
      <c r="I71" s="9" t="s">
        <v>67</v>
      </c>
      <c r="J71" s="11">
        <v>0</v>
      </c>
      <c r="K71" s="11"/>
      <c r="L71" s="43">
        <v>16940914</v>
      </c>
      <c r="M71" s="41">
        <v>15800629</v>
      </c>
      <c r="N71" s="42">
        <v>11940914</v>
      </c>
      <c r="O71" s="50"/>
    </row>
    <row r="72" spans="1:15" ht="36" x14ac:dyDescent="0.2">
      <c r="A72" s="48"/>
      <c r="B72" s="54"/>
      <c r="C72" s="57"/>
      <c r="D72" s="4" t="s">
        <v>26</v>
      </c>
      <c r="E72" s="9"/>
      <c r="F72" s="9"/>
      <c r="G72" s="9"/>
      <c r="H72" s="9"/>
      <c r="I72" s="9"/>
      <c r="J72" s="11">
        <v>0</v>
      </c>
      <c r="K72" s="11"/>
      <c r="L72" s="17">
        <v>0</v>
      </c>
      <c r="M72" s="11">
        <v>0</v>
      </c>
      <c r="N72" s="34">
        <v>0</v>
      </c>
      <c r="O72" s="51"/>
    </row>
    <row r="73" spans="1:15" ht="36" x14ac:dyDescent="0.2">
      <c r="A73" s="48"/>
      <c r="B73" s="54"/>
      <c r="C73" s="57"/>
      <c r="D73" s="4" t="s">
        <v>27</v>
      </c>
      <c r="E73" s="9"/>
      <c r="F73" s="9"/>
      <c r="G73" s="9"/>
      <c r="H73" s="9"/>
      <c r="I73" s="9"/>
      <c r="J73" s="11">
        <v>0</v>
      </c>
      <c r="K73" s="11"/>
      <c r="L73" s="17">
        <v>0</v>
      </c>
      <c r="M73" s="11">
        <v>0</v>
      </c>
      <c r="N73" s="34">
        <v>0</v>
      </c>
      <c r="O73" s="51"/>
    </row>
    <row r="74" spans="1:15" ht="24" x14ac:dyDescent="0.2">
      <c r="A74" s="48"/>
      <c r="B74" s="54"/>
      <c r="C74" s="57"/>
      <c r="D74" s="39" t="s">
        <v>28</v>
      </c>
      <c r="E74" s="9"/>
      <c r="F74" s="9"/>
      <c r="G74" s="9"/>
      <c r="H74" s="9"/>
      <c r="I74" s="9"/>
      <c r="J74" s="11">
        <v>0</v>
      </c>
      <c r="K74" s="11">
        <v>0</v>
      </c>
      <c r="L74" s="17">
        <v>2685000</v>
      </c>
      <c r="M74" s="11">
        <v>2685000</v>
      </c>
      <c r="N74" s="34">
        <v>2685000</v>
      </c>
      <c r="O74" s="51"/>
    </row>
    <row r="75" spans="1:15" ht="18.600000000000001" customHeight="1" x14ac:dyDescent="0.2">
      <c r="A75" s="49"/>
      <c r="B75" s="55"/>
      <c r="C75" s="58"/>
      <c r="D75" s="6" t="s">
        <v>29</v>
      </c>
      <c r="E75" s="9"/>
      <c r="F75" s="9"/>
      <c r="G75" s="9"/>
      <c r="H75" s="9"/>
      <c r="I75" s="9"/>
      <c r="J75" s="10">
        <f>J71+J72+J73+J74</f>
        <v>0</v>
      </c>
      <c r="K75" s="10">
        <f>K71+K72+K73+K74</f>
        <v>0</v>
      </c>
      <c r="L75" s="16">
        <f>L71+L72+L73+L74</f>
        <v>19625914</v>
      </c>
      <c r="M75" s="11">
        <f t="shared" ref="M75:N75" si="25">M71+M72+M73+M74</f>
        <v>18485629</v>
      </c>
      <c r="N75" s="34">
        <f t="shared" si="25"/>
        <v>14625914</v>
      </c>
      <c r="O75" s="52"/>
    </row>
    <row r="76" spans="1:15" s="38" customFormat="1" ht="24" customHeight="1" x14ac:dyDescent="0.2">
      <c r="A76" s="47" t="s">
        <v>71</v>
      </c>
      <c r="B76" s="53" t="s">
        <v>72</v>
      </c>
      <c r="C76" s="56" t="s">
        <v>53</v>
      </c>
      <c r="D76" s="40" t="s">
        <v>33</v>
      </c>
      <c r="E76" s="9" t="s">
        <v>49</v>
      </c>
      <c r="F76" s="9" t="s">
        <v>37</v>
      </c>
      <c r="G76" s="9" t="s">
        <v>38</v>
      </c>
      <c r="H76" s="9" t="s">
        <v>66</v>
      </c>
      <c r="I76" s="9" t="s">
        <v>73</v>
      </c>
      <c r="J76" s="11">
        <v>0</v>
      </c>
      <c r="K76" s="11"/>
      <c r="L76" s="43">
        <v>80000</v>
      </c>
      <c r="M76" s="41">
        <v>0</v>
      </c>
      <c r="N76" s="42">
        <v>0</v>
      </c>
      <c r="O76" s="50"/>
    </row>
    <row r="77" spans="1:15" s="38" customFormat="1" ht="36" x14ac:dyDescent="0.2">
      <c r="A77" s="48"/>
      <c r="B77" s="54"/>
      <c r="C77" s="57"/>
      <c r="D77" s="4" t="s">
        <v>26</v>
      </c>
      <c r="E77" s="9"/>
      <c r="F77" s="9"/>
      <c r="G77" s="9"/>
      <c r="H77" s="9"/>
      <c r="I77" s="9"/>
      <c r="J77" s="11">
        <v>0</v>
      </c>
      <c r="K77" s="11"/>
      <c r="L77" s="17">
        <v>0</v>
      </c>
      <c r="M77" s="11">
        <v>0</v>
      </c>
      <c r="N77" s="34">
        <v>0</v>
      </c>
      <c r="O77" s="51"/>
    </row>
    <row r="78" spans="1:15" s="38" customFormat="1" ht="36" x14ac:dyDescent="0.2">
      <c r="A78" s="48"/>
      <c r="B78" s="54"/>
      <c r="C78" s="57"/>
      <c r="D78" s="4" t="s">
        <v>27</v>
      </c>
      <c r="E78" s="9"/>
      <c r="F78" s="9"/>
      <c r="G78" s="9"/>
      <c r="H78" s="9"/>
      <c r="I78" s="9"/>
      <c r="J78" s="11">
        <v>0</v>
      </c>
      <c r="K78" s="11"/>
      <c r="L78" s="17">
        <v>0</v>
      </c>
      <c r="M78" s="11">
        <v>0</v>
      </c>
      <c r="N78" s="34">
        <v>0</v>
      </c>
      <c r="O78" s="51"/>
    </row>
    <row r="79" spans="1:15" s="38" customFormat="1" ht="24" x14ac:dyDescent="0.2">
      <c r="A79" s="48"/>
      <c r="B79" s="54"/>
      <c r="C79" s="57"/>
      <c r="D79" s="39" t="s">
        <v>28</v>
      </c>
      <c r="E79" s="9"/>
      <c r="F79" s="9"/>
      <c r="G79" s="9"/>
      <c r="H79" s="9"/>
      <c r="I79" s="9"/>
      <c r="J79" s="11">
        <v>0</v>
      </c>
      <c r="K79" s="11">
        <v>0</v>
      </c>
      <c r="L79" s="17">
        <v>0</v>
      </c>
      <c r="M79" s="11">
        <v>0</v>
      </c>
      <c r="N79" s="34">
        <v>0</v>
      </c>
      <c r="O79" s="51"/>
    </row>
    <row r="80" spans="1:15" s="38" customFormat="1" x14ac:dyDescent="0.2">
      <c r="A80" s="49"/>
      <c r="B80" s="55"/>
      <c r="C80" s="58"/>
      <c r="D80" s="6" t="s">
        <v>29</v>
      </c>
      <c r="E80" s="9"/>
      <c r="F80" s="9"/>
      <c r="G80" s="9"/>
      <c r="H80" s="9"/>
      <c r="I80" s="9"/>
      <c r="J80" s="10">
        <f>J76+J77+J78+J79</f>
        <v>0</v>
      </c>
      <c r="K80" s="10">
        <f>K76+K77+K78+K79</f>
        <v>0</v>
      </c>
      <c r="L80" s="16">
        <f>L76+L77+L78+L79</f>
        <v>80000</v>
      </c>
      <c r="M80" s="11">
        <f t="shared" ref="M80:N80" si="26">M76+M77+M78+M79</f>
        <v>0</v>
      </c>
      <c r="N80" s="34">
        <f t="shared" si="26"/>
        <v>0</v>
      </c>
      <c r="O80" s="52"/>
    </row>
  </sheetData>
  <mergeCells count="61">
    <mergeCell ref="O71:O75"/>
    <mergeCell ref="D9:D16"/>
    <mergeCell ref="A65:A70"/>
    <mergeCell ref="B65:B70"/>
    <mergeCell ref="C65:C70"/>
    <mergeCell ref="A71:A75"/>
    <mergeCell ref="B71:B75"/>
    <mergeCell ref="C71:C75"/>
    <mergeCell ref="O39:O44"/>
    <mergeCell ref="O33:O38"/>
    <mergeCell ref="A27:A32"/>
    <mergeCell ref="B27:B32"/>
    <mergeCell ref="D39:D40"/>
    <mergeCell ref="D33:D34"/>
    <mergeCell ref="A39:A44"/>
    <mergeCell ref="B39:B44"/>
    <mergeCell ref="O21:O26"/>
    <mergeCell ref="O9:O19"/>
    <mergeCell ref="O27:O32"/>
    <mergeCell ref="C9:C20"/>
    <mergeCell ref="C27:C32"/>
    <mergeCell ref="D27:D28"/>
    <mergeCell ref="D21:D22"/>
    <mergeCell ref="A21:A26"/>
    <mergeCell ref="B21:B26"/>
    <mergeCell ref="C21:C26"/>
    <mergeCell ref="C45:C49"/>
    <mergeCell ref="J6:N6"/>
    <mergeCell ref="C39:C44"/>
    <mergeCell ref="O55:O59"/>
    <mergeCell ref="A45:A49"/>
    <mergeCell ref="B45:B49"/>
    <mergeCell ref="O45:O49"/>
    <mergeCell ref="A4:O4"/>
    <mergeCell ref="A6:A7"/>
    <mergeCell ref="B6:B7"/>
    <mergeCell ref="C6:C7"/>
    <mergeCell ref="D6:D7"/>
    <mergeCell ref="E6:I6"/>
    <mergeCell ref="A5:O5"/>
    <mergeCell ref="B33:B38"/>
    <mergeCell ref="A33:A38"/>
    <mergeCell ref="C33:C38"/>
    <mergeCell ref="A9:A20"/>
    <mergeCell ref="B9:B20"/>
    <mergeCell ref="A76:A80"/>
    <mergeCell ref="O76:O80"/>
    <mergeCell ref="B76:B80"/>
    <mergeCell ref="C76:C80"/>
    <mergeCell ref="L2:O2"/>
    <mergeCell ref="A60:A64"/>
    <mergeCell ref="B60:B64"/>
    <mergeCell ref="C60:C64"/>
    <mergeCell ref="O60:O64"/>
    <mergeCell ref="A50:A54"/>
    <mergeCell ref="B50:B54"/>
    <mergeCell ref="C50:C54"/>
    <mergeCell ref="O50:O54"/>
    <mergeCell ref="A55:A59"/>
    <mergeCell ref="B55:B59"/>
    <mergeCell ref="C55:C59"/>
  </mergeCells>
  <pageMargins left="0.39370080000000002" right="0.39370080000000002" top="0.39370080000000002" bottom="0.58740159999999997" header="0.3" footer="0.3"/>
  <pageSetup paperSize="9" scale="71" fitToHeight="0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2020-11-12T08:04:33Z</dcterms:modified>
</cp:coreProperties>
</file>