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30" windowWidth="17895" windowHeight="10875"/>
  </bookViews>
  <sheets>
    <sheet name="1 полуг.20 в срав.с 1 полуг.19" sheetId="2" r:id="rId1"/>
  </sheets>
  <definedNames>
    <definedName name="_xlnm.Print_Titles" localSheetId="0">'1 полуг.20 в срав.с 1 полуг.19'!$4:$4</definedName>
  </definedNames>
  <calcPr calcId="145621"/>
</workbook>
</file>

<file path=xl/calcChain.xml><?xml version="1.0" encoding="utf-8"?>
<calcChain xmlns="http://schemas.openxmlformats.org/spreadsheetml/2006/main">
  <c r="E88" i="2" l="1"/>
  <c r="D88" i="2"/>
  <c r="E92" i="2"/>
  <c r="E91" i="2" s="1"/>
  <c r="D92" i="2"/>
  <c r="D91" i="2" s="1"/>
  <c r="E86" i="2"/>
  <c r="D86" i="2"/>
  <c r="D85" i="2" s="1"/>
  <c r="E85" i="2"/>
  <c r="E79" i="2"/>
  <c r="E78" i="2" s="1"/>
  <c r="D79" i="2"/>
  <c r="D78" i="2"/>
  <c r="E76" i="2"/>
  <c r="E75" i="2" s="1"/>
  <c r="D76" i="2"/>
  <c r="D75" i="2" s="1"/>
  <c r="E72" i="2"/>
  <c r="E69" i="2" s="1"/>
  <c r="E68" i="2" s="1"/>
  <c r="D72" i="2"/>
  <c r="D69" i="2" s="1"/>
  <c r="D68" i="2" s="1"/>
  <c r="E62" i="2"/>
  <c r="D62" i="2"/>
  <c r="E60" i="2"/>
  <c r="E59" i="2" s="1"/>
  <c r="D60" i="2"/>
  <c r="D59" i="2" s="1"/>
  <c r="E57" i="2"/>
  <c r="E56" i="2" s="1"/>
  <c r="D57" i="2"/>
  <c r="D56" i="2"/>
  <c r="E54" i="2"/>
  <c r="E53" i="2" s="1"/>
  <c r="D54" i="2"/>
  <c r="D53" i="2" s="1"/>
  <c r="E51" i="2"/>
  <c r="D51" i="2"/>
  <c r="D44" i="2" s="1"/>
  <c r="E49" i="2"/>
  <c r="D49" i="2"/>
  <c r="E47" i="2"/>
  <c r="D47" i="2"/>
  <c r="E45" i="2"/>
  <c r="D45" i="2"/>
  <c r="E42" i="2"/>
  <c r="D42" i="2"/>
  <c r="E39" i="2"/>
  <c r="E36" i="2" s="1"/>
  <c r="D39" i="2"/>
  <c r="E37" i="2"/>
  <c r="D37" i="2"/>
  <c r="E34" i="2"/>
  <c r="D34" i="2"/>
  <c r="E32" i="2"/>
  <c r="D32" i="2"/>
  <c r="E29" i="2"/>
  <c r="D29" i="2"/>
  <c r="E26" i="2"/>
  <c r="D26" i="2"/>
  <c r="E23" i="2"/>
  <c r="D23" i="2"/>
  <c r="E6" i="2"/>
  <c r="D6" i="2"/>
  <c r="E7" i="2"/>
  <c r="D7" i="2"/>
  <c r="D22" i="2"/>
  <c r="E20" i="2"/>
  <c r="D20" i="2"/>
  <c r="E18" i="2"/>
  <c r="D18" i="2"/>
  <c r="E16" i="2"/>
  <c r="D16" i="2"/>
  <c r="E14" i="2"/>
  <c r="E13" i="2" s="1"/>
  <c r="E12" i="2" s="1"/>
  <c r="D14" i="2"/>
  <c r="D13" i="2" s="1"/>
  <c r="D12" i="2" s="1"/>
  <c r="E70" i="2"/>
  <c r="D70" i="2"/>
  <c r="E63" i="2"/>
  <c r="D63" i="2"/>
  <c r="E66" i="2"/>
  <c r="D66" i="2"/>
  <c r="E41" i="2" l="1"/>
  <c r="E74" i="2"/>
  <c r="E44" i="2"/>
  <c r="D36" i="2"/>
  <c r="D31" i="2"/>
  <c r="D28" i="2" s="1"/>
  <c r="E31" i="2"/>
  <c r="E28" i="2" s="1"/>
  <c r="E22" i="2"/>
  <c r="C92" i="2"/>
  <c r="C91" i="2" s="1"/>
  <c r="C88" i="2" s="1"/>
  <c r="C86" i="2"/>
  <c r="C85" i="2" s="1"/>
  <c r="G83" i="2"/>
  <c r="F83" i="2"/>
  <c r="G81" i="2"/>
  <c r="F81" i="2"/>
  <c r="E82" i="2"/>
  <c r="E81" i="2" s="1"/>
  <c r="D82" i="2"/>
  <c r="D81" i="2" s="1"/>
  <c r="D74" i="2" s="1"/>
  <c r="C81" i="2"/>
  <c r="C82" i="2"/>
  <c r="C79" i="2"/>
  <c r="C78" i="2" s="1"/>
  <c r="C75" i="2"/>
  <c r="C76" i="2"/>
  <c r="C69" i="2"/>
  <c r="C68" i="2" s="1"/>
  <c r="C72" i="2"/>
  <c r="C70" i="2"/>
  <c r="C66" i="2"/>
  <c r="C63" i="2" s="1"/>
  <c r="C62" i="2" s="1"/>
  <c r="D41" i="2"/>
  <c r="C60" i="2"/>
  <c r="C59" i="2" s="1"/>
  <c r="C54" i="2"/>
  <c r="C53" i="2" s="1"/>
  <c r="F82" i="2" l="1"/>
  <c r="G82" i="2"/>
  <c r="C74" i="2"/>
  <c r="D5" i="2"/>
  <c r="E5" i="2"/>
  <c r="C56" i="2"/>
  <c r="C57" i="2"/>
  <c r="C51" i="2"/>
  <c r="C49" i="2"/>
  <c r="C47" i="2"/>
  <c r="C45" i="2"/>
  <c r="C42" i="2"/>
  <c r="C36" i="2"/>
  <c r="C39" i="2"/>
  <c r="C37" i="2"/>
  <c r="C34" i="2"/>
  <c r="C32" i="2"/>
  <c r="C31" i="2" s="1"/>
  <c r="C29" i="2"/>
  <c r="C26" i="2"/>
  <c r="F25" i="2"/>
  <c r="G25" i="2"/>
  <c r="C23" i="2"/>
  <c r="C28" i="2" l="1"/>
  <c r="G28" i="2" s="1"/>
  <c r="C22" i="2"/>
  <c r="C44" i="2"/>
  <c r="C14" i="2"/>
  <c r="C16" i="2"/>
  <c r="C18" i="2"/>
  <c r="G18" i="2" s="1"/>
  <c r="C20" i="2"/>
  <c r="G20" i="2" s="1"/>
  <c r="G93" i="2"/>
  <c r="G92" i="2"/>
  <c r="G91" i="2"/>
  <c r="G89" i="2"/>
  <c r="G88" i="2"/>
  <c r="G87" i="2"/>
  <c r="G86" i="2"/>
  <c r="G85" i="2"/>
  <c r="G84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2" i="2"/>
  <c r="G51" i="2"/>
  <c r="G50" i="2"/>
  <c r="G49" i="2"/>
  <c r="G48" i="2"/>
  <c r="G47" i="2"/>
  <c r="G46" i="2"/>
  <c r="G45" i="2"/>
  <c r="G43" i="2"/>
  <c r="G42" i="2"/>
  <c r="G40" i="2"/>
  <c r="G39" i="2"/>
  <c r="G38" i="2"/>
  <c r="G37" i="2"/>
  <c r="G36" i="2"/>
  <c r="G35" i="2"/>
  <c r="G34" i="2"/>
  <c r="G33" i="2"/>
  <c r="G32" i="2"/>
  <c r="G31" i="2"/>
  <c r="G30" i="2"/>
  <c r="G29" i="2"/>
  <c r="G27" i="2"/>
  <c r="G26" i="2"/>
  <c r="G24" i="2"/>
  <c r="G23" i="2"/>
  <c r="G22" i="2"/>
  <c r="G21" i="2"/>
  <c r="G19" i="2"/>
  <c r="G17" i="2"/>
  <c r="G16" i="2"/>
  <c r="G15" i="2"/>
  <c r="G14" i="2"/>
  <c r="G11" i="2"/>
  <c r="G10" i="2"/>
  <c r="G9" i="2"/>
  <c r="G8" i="2"/>
  <c r="G44" i="2" l="1"/>
  <c r="C41" i="2"/>
  <c r="G41" i="2" s="1"/>
  <c r="C13" i="2"/>
  <c r="C12" i="2" s="1"/>
  <c r="G12" i="2" s="1"/>
  <c r="G13" i="2"/>
  <c r="C7" i="2"/>
  <c r="G7" i="2" l="1"/>
  <c r="C6" i="2"/>
  <c r="E94" i="2"/>
  <c r="D94" i="2"/>
  <c r="F93" i="2"/>
  <c r="F92" i="2"/>
  <c r="F91" i="2"/>
  <c r="F89" i="2"/>
  <c r="F88" i="2"/>
  <c r="F87" i="2"/>
  <c r="F86" i="2"/>
  <c r="F85" i="2"/>
  <c r="F84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94" i="2" l="1"/>
  <c r="C5" i="2"/>
  <c r="G6" i="2"/>
  <c r="G5" i="2" l="1"/>
  <c r="C94" i="2"/>
  <c r="G94" i="2" s="1"/>
</calcChain>
</file>

<file path=xl/sharedStrings.xml><?xml version="1.0" encoding="utf-8"?>
<sst xmlns="http://schemas.openxmlformats.org/spreadsheetml/2006/main" count="188" uniqueCount="187">
  <si>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</si>
  <si>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</si>
  <si>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</si>
  <si>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</si>
  <si>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</si>
  <si>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</si>
  <si>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</si>
  <si>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</si>
  <si>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</si>
  <si>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</si>
  <si>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</si>
  <si>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</si>
  <si>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</si>
  <si>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</si>
  <si>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</si>
  <si>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</si>
  <si>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</si>
  <si>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</si>
  <si>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</si>
  <si>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</si>
  <si>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</si>
  <si>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</si>
  <si>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</si>
  <si>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</si>
  <si>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</si>
  <si>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</si>
  <si>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</si>
  <si>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</si>
  <si>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</si>
  <si>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</si>
  <si>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</si>
  <si>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</si>
  <si>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</si>
  <si>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</si>
  <si>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</si>
  <si>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</si>
  <si>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</si>
  <si>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</si>
  <si>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</si>
  <si>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</si>
  <si>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</si>
  <si>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</si>
  <si>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</si>
  <si>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</si>
  <si>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</si>
  <si>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</si>
  <si>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</si>
  <si>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</si>
  <si>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</si>
  <si>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</si>
  <si>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</si>
  <si>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</si>
  <si>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</si>
  <si>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</si>
  <si>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</si>
  <si>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</si>
  <si>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</si>
  <si>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</si>
  <si>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</si>
  <si>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</si>
  <si>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</si>
  <si>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</si>
  <si>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</si>
  <si>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</si>
  <si>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</si>
  <si>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</si>
  <si>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</si>
  <si>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</si>
  <si>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</si>
  <si>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</si>
  <si>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ШТРАФЫ, САНКЦИИ, ВОЗМЕЩЕНИЕ УЩЕРБА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</si>
  <si>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</si>
  <si>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</si>
  <si>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городских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</si>
  <si>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</si>
  <si>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</si>
  <si>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</si>
  <si>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</si>
  <si>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</si>
  <si>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</si>
  <si>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(в рублях)</t>
  </si>
  <si>
    <t>Код бюджетной классификации Российской Федерации</t>
  </si>
  <si>
    <t>НАИМЕНОВАНИЕ</t>
  </si>
  <si>
    <t>000 1 01 02000 01 0000 110</t>
  </si>
  <si>
    <t>000 1 01 00000 00 0000 000</t>
  </si>
  <si>
    <t>000 1 00 00000 00 0000 000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</si>
  <si>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</si>
  <si>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</si>
  <si>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</si>
  <si>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000 1 01 02040 01 0000 110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</si>
  <si>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</si>
  <si>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</si>
  <si>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</si>
  <si>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</si>
  <si>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</si>
  <si>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</si>
  <si>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</si>
  <si>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</si>
  <si>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</si>
  <si>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</si>
  <si>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000 1 05 0000000 0000 000</t>
  </si>
  <si>
    <t xml:space="preserve"> 000 1 05 02000 02 0000 110</t>
  </si>
  <si>
    <t xml:space="preserve"> 000 1 05 02010 02 0000 110</t>
  </si>
  <si>
    <t xml:space="preserve"> 000 1 05 04000 02 0000 110</t>
  </si>
  <si>
    <t xml:space="preserve"> 000 1 05 04010 02 0000 110</t>
  </si>
  <si>
    <t xml:space="preserve"> 000 1 06 00000 00 0000 000</t>
  </si>
  <si>
    <t xml:space="preserve"> 000 1 06 01000 00 0000 110</t>
  </si>
  <si>
    <t xml:space="preserve"> 000 1 06 01020 04 0000 110</t>
  </si>
  <si>
    <t xml:space="preserve"> 000 1 06 06000 00 0000 110</t>
  </si>
  <si>
    <t xml:space="preserve"> 000 1 06 06030 00 0000 110</t>
  </si>
  <si>
    <t xml:space="preserve"> 000 1 06 06032 04 0000 110</t>
  </si>
  <si>
    <t xml:space="preserve"> 000 1 06 06040 00 0000 110</t>
  </si>
  <si>
    <t xml:space="preserve"> 000 1 06 06042 04 0000 110</t>
  </si>
  <si>
    <t>000 1 08 00000 00 0000 000</t>
  </si>
  <si>
    <t xml:space="preserve"> 000 1 08 03000 01 0000 110</t>
  </si>
  <si>
    <t xml:space="preserve"> 000 1 08 03010 01 0000 110</t>
  </si>
  <si>
    <t xml:space="preserve"> 000 1 08 07000 01 0000 110</t>
  </si>
  <si>
    <t xml:space="preserve"> 000 1 08 07150 01 0000 110</t>
  </si>
  <si>
    <t xml:space="preserve"> 000 1 11 00000 00 0000 000</t>
  </si>
  <si>
    <t xml:space="preserve"> 000 1 11 01000 00 0000 120</t>
  </si>
  <si>
    <t xml:space="preserve"> 000 1 11 01040 04 0000 120</t>
  </si>
  <si>
    <t xml:space="preserve"> 000 1 11 05000 00 0000 120</t>
  </si>
  <si>
    <t xml:space="preserve"> 000 1 11 05010 00 0000 120</t>
  </si>
  <si>
    <t xml:space="preserve"> 000 1 11 05012 04 0000 120</t>
  </si>
  <si>
    <t xml:space="preserve"> 000 1 11 05020 00 0000 120</t>
  </si>
  <si>
    <t xml:space="preserve"> 000 1 11 05024 04 0000 120</t>
  </si>
  <si>
    <t xml:space="preserve"> 000 1 11 05030 00 0000 120</t>
  </si>
  <si>
    <t xml:space="preserve"> 000 1 11 05034 04 0000 120</t>
  </si>
  <si>
    <t xml:space="preserve"> 000 1 11 05070 00 0000 120</t>
  </si>
  <si>
    <t xml:space="preserve"> 000 1 11 05074 04 0000 120</t>
  </si>
  <si>
    <t xml:space="preserve"> 000 1 11 07000 00 0000 120</t>
  </si>
  <si>
    <t xml:space="preserve"> 000 1 11 07010 00 0000 120</t>
  </si>
  <si>
    <t xml:space="preserve"> 000 1 11 07014 04 0000 120</t>
  </si>
  <si>
    <t xml:space="preserve"> 000 1 11 09000 00 0000 120</t>
  </si>
  <si>
    <t xml:space="preserve"> 000 1 11 09040 00 0000 120</t>
  </si>
  <si>
    <t xml:space="preserve"> 000 1 11 09044 04 0000 120</t>
  </si>
  <si>
    <t xml:space="preserve"> 000 1 12 00000 00 0000 000</t>
  </si>
  <si>
    <t xml:space="preserve"> 000 1 12 01000 01 0000 120</t>
  </si>
  <si>
    <t xml:space="preserve"> 000 1 12 01010 01 0000 120</t>
  </si>
  <si>
    <t xml:space="preserve"> 000 1 12 01030 01 0000 120</t>
  </si>
  <si>
    <t xml:space="preserve"> 000 1 12 01040 01 0000 120</t>
  </si>
  <si>
    <t xml:space="preserve"> 000 1 12 01041 01 0000 120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</si>
  <si>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</si>
  <si>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</si>
  <si>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</si>
  <si>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000 1 13 02064 04 0000 130</t>
  </si>
  <si>
    <t xml:space="preserve"> 000 1 1 302990 00 0000 130</t>
  </si>
  <si>
    <t xml:space="preserve"> 000 1 13 02994 04 0000 130</t>
  </si>
  <si>
    <t xml:space="preserve"> 000 1 14 00000 00 0000 000</t>
  </si>
  <si>
    <t xml:space="preserve"> 000 1 14 02000 00 0000 000</t>
  </si>
  <si>
    <t xml:space="preserve"> 000 1 14 02040 04 0000 410</t>
  </si>
  <si>
    <t xml:space="preserve"> 000 1 14 02043 04 0000 410</t>
  </si>
  <si>
    <t xml:space="preserve"> 000 1 14 06000 00 0000 430</t>
  </si>
  <si>
    <t xml:space="preserve"> 000 1 14 06010 00 0000 430</t>
  </si>
  <si>
    <t xml:space="preserve"> 000 1 14 06012 04 0000 430</t>
  </si>
  <si>
    <t xml:space="preserve"> 000 1 16 00000 00 0000 000</t>
  </si>
  <si>
    <t xml:space="preserve"> 000 1 17 00000 00 0000 000</t>
  </si>
  <si>
    <t xml:space="preserve"> 000 1 17 05000 00 0000 180</t>
  </si>
  <si>
    <t xml:space="preserve"> 000 1 17 05040 04 0000 180</t>
  </si>
  <si>
    <t xml:space="preserve"> 000 2 00 00000 00 0000 000</t>
  </si>
  <si>
    <t xml:space="preserve"> 000 2 02 00000 00 0000 000</t>
  </si>
  <si>
    <t xml:space="preserve"> 000 2 19 00000 00 0000 000</t>
  </si>
  <si>
    <t xml:space="preserve"> 000 2 19 00000 04 0000 150</t>
  </si>
  <si>
    <t xml:space="preserve"> 000 2 19 60010 04 0000 150</t>
  </si>
  <si>
    <t>Утверждено на 2020 год</t>
  </si>
  <si>
    <t>000 1 05 02020 02 0000 110</t>
  </si>
  <si>
    <t>Единый налог на вмененный доход для отдельных видов деятельности (за налоговые периоды, истекшие до 01 января 2011 года)</t>
  </si>
  <si>
    <t>Темп роста 2020г. к соответствующему периоду 2019г., %</t>
  </si>
  <si>
    <t xml:space="preserve"> 000 1 11 05300 00 0000 120</t>
  </si>
  <si>
    <t xml:space="preserve"> 000 1 11 05310 00 0000 120</t>
  </si>
  <si>
    <t xml:space="preserve"> 000 1 11 05312 00 0000 120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</si>
  <si>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</si>
  <si>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</si>
  <si>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</si>
  <si>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за выбросы загрязняющих веществ в атмосферный воздух стационарными объектами 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</si>
  <si>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</si>
  <si>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</si>
  <si>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</si>
  <si>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000 1 1406312 04 0000 430</t>
  </si>
  <si>
    <t>000 1 1406310 00 0000 430</t>
  </si>
  <si>
    <t xml:space="preserve"> 000 1 1406300 00 0000 430</t>
  </si>
  <si>
    <t>Доходы местного бюджета за 1 полугодие 2020 года</t>
  </si>
  <si>
    <t>Кассовое исполнение за 1 полугодие 2019 года</t>
  </si>
  <si>
    <t>Кассовое исполнение за 1 полугодие 2020 год</t>
  </si>
  <si>
    <t>Процент исполнения к параметрам доходов, %</t>
  </si>
  <si>
    <t xml:space="preserve"> 000 2 07 00000 00 0000 000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</si>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</sst>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49" fontId="6" fillId="0" borderId="32">
      <alignment horizontal="center"/>
    </xf>
    <xf numFmtId="49" fontId="6" fillId="0" borderId="29">
      <alignment horizontal="center"/>
    </xf>
    <xf numFmtId="0" fontId="6" fillId="0" borderId="11">
      <alignment horizontal="left" wrapText="1" indent="2"/>
    </xf>
    <xf numFmtId="49" fontId="6" fillId="0" borderId="29">
      <alignment horizontal="center" shrinkToFit="1"/>
    </xf>
    <xf numFmtId="0" fontId="6" fillId="0" borderId="12"/>
    <xf numFmtId="0" fontId="6" fillId="0" borderId="33"/>
    <xf numFmtId="0" fontId="1" fillId="0" borderId="34">
      <alignment horizontal="left" wrapText="1"/>
    </xf>
    <xf numFmtId="0" fontId="6" fillId="0" borderId="35">
      <alignment horizontal="center" wrapText="1"/>
    </xf>
    <xf numFmtId="49" fontId="6" fillId="0" borderId="36">
      <alignment horizontal="center" wrapText="1"/>
    </xf>
    <xf numFmtId="4" fontId="6" fillId="0" borderId="19">
      <alignment horizontal="right" shrinkToFit="1"/>
    </xf>
    <xf numFmtId="4" fontId="6" fillId="0" borderId="37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2">
      <alignment horizontal="center" wrapText="1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2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2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2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2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2">
    <xf numFmtId="0" fontId="0" fillId="0" borderId="0" xfId="0"/>
    <xf numFmtId="0" fontId="17" fillId="0" borderId="0" xfId="0" applyFont="1" applyProtection="1">
      <protection locked="0"/>
    </xf>
    <xf numFmtId="49" fontId="18" fillId="0" borderId="46" xfId="50" applyNumberFormat="1" applyFont="1" applyBorder="1" applyProtection="1">
      <alignment horizontal="center"/>
    </xf>
    <xf numFmtId="0" fontId="18" fillId="0" borderId="1" xfId="18" applyNumberFormat="1" applyFont="1" applyProtection="1"/>
    <xf numFmtId="0" fontId="18" fillId="2" borderId="1" xfId="54" applyNumberFormat="1" applyFont="1" applyProtection="1"/>
    <xf numFmtId="0" fontId="17" fillId="0" borderId="0" xfId="0" applyFont="1" applyAlignment="1" applyProtection="1">
      <alignment horizontal="right"/>
      <protection locked="0"/>
    </xf>
    <xf numFmtId="0" fontId="18" fillId="0" borderId="46" xfId="10" applyNumberFormat="1" applyFont="1" applyBorder="1" applyAlignment="1" applyProtection="1">
      <alignment horizontal="center" vertical="center" wrapText="1"/>
    </xf>
    <xf numFmtId="4" fontId="18" fillId="0" borderId="46" xfId="15" applyNumberFormat="1" applyFont="1" applyBorder="1" applyAlignment="1" applyProtection="1">
      <alignment horizontal="right"/>
    </xf>
    <xf numFmtId="0" fontId="18" fillId="0" borderId="1" xfId="5" applyNumberFormat="1" applyFont="1" applyAlignment="1" applyProtection="1">
      <alignment horizontal="right"/>
    </xf>
    <xf numFmtId="4" fontId="19" fillId="0" borderId="46" xfId="15" applyNumberFormat="1" applyFont="1" applyBorder="1" applyAlignment="1" applyProtection="1">
      <alignment horizontal="right"/>
    </xf>
    <xf numFmtId="49" fontId="18" fillId="0" borderId="46" xfId="35" applyFont="1" applyBorder="1">
      <alignment horizontal="center" vertical="center" wrapText="1"/>
    </xf>
    <xf numFmtId="49" fontId="18" fillId="0" borderId="46" xfId="35" applyNumberFormat="1" applyFont="1" applyBorder="1" applyProtection="1">
      <alignment horizontal="center" vertical="center" wrapText="1"/>
    </xf>
    <xf numFmtId="49" fontId="19" fillId="0" borderId="46" xfId="50" applyNumberFormat="1" applyFont="1" applyBorder="1" applyProtection="1">
      <alignment horizontal="center"/>
    </xf>
    <xf numFmtId="0" fontId="19" fillId="0" borderId="46" xfId="48" applyNumberFormat="1" applyFont="1" applyBorder="1" applyProtection="1">
      <alignment horizontal="left" wrapText="1" indent="2"/>
    </xf>
    <xf numFmtId="4" fontId="19" fillId="0" borderId="46" xfId="40" applyNumberFormat="1" applyFont="1" applyBorder="1" applyProtection="1">
      <alignment horizontal="right" shrinkToFit="1"/>
    </xf>
    <xf numFmtId="0" fontId="18" fillId="0" borderId="46" xfId="48" applyNumberFormat="1" applyFont="1" applyBorder="1" applyProtection="1">
      <alignment horizontal="left" wrapText="1" indent="2"/>
    </xf>
    <xf numFmtId="4" fontId="18" fillId="0" borderId="46" xfId="40" applyNumberFormat="1" applyFont="1" applyBorder="1" applyProtection="1">
      <alignment horizontal="right" shrinkToFit="1"/>
    </xf>
    <xf numFmtId="0" fontId="17" fillId="0" borderId="46" xfId="0" applyFont="1" applyBorder="1" applyAlignment="1" applyProtection="1">
      <alignment horizontal="center" vertical="center" wrapText="1"/>
      <protection locked="0"/>
    </xf>
    <xf numFmtId="0" fontId="19" fillId="0" borderId="46" xfId="18" applyNumberFormat="1" applyFont="1" applyBorder="1" applyProtection="1"/>
    <xf numFmtId="4" fontId="19" fillId="0" borderId="46" xfId="52" applyNumberFormat="1" applyFont="1" applyBorder="1" applyProtection="1"/>
    <xf numFmtId="4" fontId="19" fillId="0" borderId="46" xfId="52" applyNumberFormat="1" applyFont="1" applyBorder="1" applyAlignment="1" applyProtection="1">
      <alignment wrapText="1"/>
    </xf>
    <xf numFmtId="4" fontId="19" fillId="0" borderId="46" xfId="5" applyNumberFormat="1" applyFont="1" applyBorder="1" applyAlignment="1" applyProtection="1">
      <alignment horizontal="right"/>
    </xf>
    <xf numFmtId="49" fontId="18" fillId="0" borderId="46" xfId="35" applyFont="1" applyBorder="1" applyAlignment="1">
      <alignment horizontal="center" vertical="center" wrapText="1"/>
    </xf>
    <xf numFmtId="4" fontId="19" fillId="0" borderId="46" xfId="48" applyNumberFormat="1" applyFont="1" applyBorder="1" applyAlignment="1" applyProtection="1">
      <alignment horizontal="right" wrapText="1"/>
    </xf>
    <xf numFmtId="4" fontId="18" fillId="0" borderId="46" xfId="48" applyNumberFormat="1" applyFont="1" applyBorder="1" applyAlignment="1" applyProtection="1">
      <alignment horizontal="right" wrapText="1"/>
    </xf>
    <xf numFmtId="4" fontId="19" fillId="0" borderId="46" xfId="18" applyNumberFormat="1" applyFont="1" applyBorder="1" applyAlignment="1" applyProtection="1">
      <alignment horizontal="right"/>
    </xf>
    <xf numFmtId="0" fontId="18" fillId="0" borderId="1" xfId="18" applyNumberFormat="1" applyFont="1" applyAlignment="1" applyProtection="1">
      <alignment horizontal="right"/>
    </xf>
    <xf numFmtId="0" fontId="18" fillId="4" borderId="46" xfId="48" applyNumberFormat="1" applyFont="1" applyFill="1" applyBorder="1" applyProtection="1">
      <alignment horizontal="left" wrapText="1" indent="2"/>
    </xf>
    <xf numFmtId="4" fontId="19" fillId="4" borderId="46" xfId="48" applyNumberFormat="1" applyFont="1" applyFill="1" applyBorder="1" applyAlignment="1" applyProtection="1">
      <alignment horizontal="right" wrapText="1"/>
    </xf>
    <xf numFmtId="0" fontId="17" fillId="4" borderId="0" xfId="0" applyFont="1" applyFill="1" applyAlignment="1" applyProtection="1">
      <alignment horizontal="right"/>
      <protection locked="0"/>
    </xf>
    <xf numFmtId="0" fontId="17" fillId="4" borderId="0" xfId="0" applyFont="1" applyFill="1" applyProtection="1">
      <protection locked="0"/>
    </xf>
    <xf numFmtId="0" fontId="20" fillId="0" borderId="0" xfId="0" applyFont="1" applyAlignment="1" applyProtection="1">
      <alignment horizontal="center" vertical="center"/>
      <protection locked="0"/>
    </xf>
  </cellXfs>
  <cellStyles count="174">
    <cellStyle name="br" xfId="169"/>
    <cellStyle name="col" xfId="168"/>
    <cellStyle name="style0" xfId="170"/>
    <cellStyle name="td" xfId="171"/>
    <cellStyle name="tr" xfId="167"/>
    <cellStyle name="xl100" xfId="81"/>
    <cellStyle name="xl101" xfId="72"/>
    <cellStyle name="xl102" xfId="60"/>
    <cellStyle name="xl103" xfId="73"/>
    <cellStyle name="xl104" xfId="61"/>
    <cellStyle name="xl105" xfId="85"/>
    <cellStyle name="xl106" xfId="91"/>
    <cellStyle name="xl107" xfId="87"/>
    <cellStyle name="xl108" xfId="94"/>
    <cellStyle name="xl109" xfId="96"/>
    <cellStyle name="xl110" xfId="99"/>
    <cellStyle name="xl111" xfId="83"/>
    <cellStyle name="xl112" xfId="86"/>
    <cellStyle name="xl113" xfId="92"/>
    <cellStyle name="xl114" xfId="97"/>
    <cellStyle name="xl115" xfId="84"/>
    <cellStyle name="xl116" xfId="93"/>
    <cellStyle name="xl117" xfId="88"/>
    <cellStyle name="xl118" xfId="95"/>
    <cellStyle name="xl119" xfId="98"/>
    <cellStyle name="xl120" xfId="89"/>
    <cellStyle name="xl121" xfId="90"/>
    <cellStyle name="xl122" xfId="100"/>
    <cellStyle name="xl123" xfId="123"/>
    <cellStyle name="xl124" xfId="127"/>
    <cellStyle name="xl125" xfId="131"/>
    <cellStyle name="xl126" xfId="137"/>
    <cellStyle name="xl127" xfId="138"/>
    <cellStyle name="xl128" xfId="139"/>
    <cellStyle name="xl129" xfId="141"/>
    <cellStyle name="xl130" xfId="162"/>
    <cellStyle name="xl131" xfId="165"/>
    <cellStyle name="xl132" xfId="101"/>
    <cellStyle name="xl133" xfId="104"/>
    <cellStyle name="xl134" xfId="107"/>
    <cellStyle name="xl135" xfId="109"/>
    <cellStyle name="xl136" xfId="114"/>
    <cellStyle name="xl137" xfId="116"/>
    <cellStyle name="xl138" xfId="118"/>
    <cellStyle name="xl139" xfId="119"/>
    <cellStyle name="xl140" xfId="124"/>
    <cellStyle name="xl141" xfId="128"/>
    <cellStyle name="xl142" xfId="132"/>
    <cellStyle name="xl143" xfId="140"/>
    <cellStyle name="xl144" xfId="143"/>
    <cellStyle name="xl145" xfId="147"/>
    <cellStyle name="xl146" xfId="151"/>
    <cellStyle name="xl147" xfId="155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42"/>
    <cellStyle name="xl159" xfId="144"/>
    <cellStyle name="xl160" xfId="145"/>
    <cellStyle name="xl161" xfId="146"/>
    <cellStyle name="xl162" xfId="148"/>
    <cellStyle name="xl163" xfId="149"/>
    <cellStyle name="xl164" xfId="150"/>
    <cellStyle name="xl165" xfId="152"/>
    <cellStyle name="xl166" xfId="153"/>
    <cellStyle name="xl167" xfId="154"/>
    <cellStyle name="xl168" xfId="156"/>
    <cellStyle name="xl169" xfId="103"/>
    <cellStyle name="xl170" xfId="111"/>
    <cellStyle name="xl171" xfId="121"/>
    <cellStyle name="xl172" xfId="126"/>
    <cellStyle name="xl173" xfId="130"/>
    <cellStyle name="xl174" xfId="134"/>
    <cellStyle name="xl175" xfId="157"/>
    <cellStyle name="xl176" xfId="160"/>
    <cellStyle name="xl177" xfId="163"/>
    <cellStyle name="xl178" xfId="166"/>
    <cellStyle name="xl179" xfId="158"/>
    <cellStyle name="xl180" xfId="161"/>
    <cellStyle name="xl181" xfId="159"/>
    <cellStyle name="xl182" xfId="112"/>
    <cellStyle name="xl183" xfId="102"/>
    <cellStyle name="xl184" xfId="113"/>
    <cellStyle name="xl185" xfId="122"/>
    <cellStyle name="xl186" xfId="136"/>
    <cellStyle name="xl187" xfId="164"/>
    <cellStyle name="xl188" xfId="106"/>
    <cellStyle name="xl21" xfId="172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3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4"/>
    <cellStyle name="xl81" xfId="76"/>
    <cellStyle name="xl82" xfId="69"/>
    <cellStyle name="xl83" xfId="56"/>
    <cellStyle name="xl84" xfId="67"/>
    <cellStyle name="xl85" xfId="75"/>
    <cellStyle name="xl86" xfId="77"/>
    <cellStyle name="xl87" xfId="70"/>
    <cellStyle name="xl88" xfId="82"/>
    <cellStyle name="xl89" xfId="57"/>
    <cellStyle name="xl90" xfId="63"/>
    <cellStyle name="xl91" xfId="78"/>
    <cellStyle name="xl92" xfId="71"/>
    <cellStyle name="xl93" xfId="59"/>
    <cellStyle name="xl94" xfId="64"/>
    <cellStyle name="xl95" xfId="79"/>
    <cellStyle name="xl96" xfId="65"/>
    <cellStyle name="xl97" xfId="68"/>
    <cellStyle name="xl98" xfId="80"/>
    <cellStyle name="xl99" xfId="6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5"/>
  <sheetViews>
    <sheetView tabSelected="1" zoomScaleNormal="100" zoomScaleSheetLayoutView="100" workbookViewId="0">
      <selection activeCell="C94" sqref="C94"/>
    </sheetView>
  </sheetViews>
  <sheetFormatPr defaultRowHeight="15.75" x14ac:dyDescent="0.25"/>
  <cols>
    <col min="1" max="1" width="28.28515625" style="1" customWidth="1"/>
    <col min="2" max="2" width="65.85546875" style="1" customWidth="1"/>
    <col min="3" max="3" width="18.5703125" style="5" customWidth="1"/>
    <col min="4" max="4" width="16.7109375" style="1" customWidth="1"/>
    <col min="5" max="5" width="19.85546875" style="1" customWidth="1"/>
    <col min="6" max="6" width="19.85546875" style="5" customWidth="1"/>
    <col min="7" max="7" width="19.85546875" style="1" customWidth="1"/>
    <col min="8" max="16384" width="9.140625" style="1"/>
  </cols>
  <sheetData>
    <row r="2" spans="1:7" ht="25.5" customHeight="1" x14ac:dyDescent="0.25">
      <c r="A2" s="31" t="s">
        <v>181</v>
      </c>
      <c r="B2" s="31"/>
      <c r="C2" s="31"/>
      <c r="D2" s="31"/>
      <c r="E2" s="31"/>
      <c r="F2" s="31"/>
      <c r="G2" s="31"/>
    </row>
    <row r="3" spans="1:7" ht="25.5" customHeight="1" x14ac:dyDescent="0.25">
      <c r="C3" s="29"/>
      <c r="D3" s="30"/>
      <c r="E3" s="30"/>
      <c r="G3" s="5" t="s">
        <v>80</v>
      </c>
    </row>
    <row r="4" spans="1:7" ht="67.5" customHeight="1" x14ac:dyDescent="0.25">
      <c r="A4" s="10" t="s">
        <v>81</v>
      </c>
      <c r="B4" s="10" t="s">
        <v>82</v>
      </c>
      <c r="C4" s="22" t="s">
        <v>182</v>
      </c>
      <c r="D4" s="11" t="s">
        <v>164</v>
      </c>
      <c r="E4" s="11" t="s">
        <v>183</v>
      </c>
      <c r="F4" s="6" t="s">
        <v>184</v>
      </c>
      <c r="G4" s="17" t="s">
        <v>167</v>
      </c>
    </row>
    <row r="5" spans="1:7" ht="21.75" customHeight="1" x14ac:dyDescent="0.25">
      <c r="A5" s="12" t="s">
        <v>85</v>
      </c>
      <c r="B5" s="13" t="s">
        <v>0</v>
      </c>
      <c r="C5" s="28">
        <f>C6+C12+C22+C28+C36+C41+C62+C68+C74+C84+C85</f>
        <v>44848342.650000013</v>
      </c>
      <c r="D5" s="14">
        <f t="shared" ref="D5:E5" si="0">D6+D12+D22+D28+D36+D41+D62+D68+D74+D84+D85</f>
        <v>117668155</v>
      </c>
      <c r="E5" s="14">
        <f t="shared" si="0"/>
        <v>43597459.119999997</v>
      </c>
      <c r="F5" s="9">
        <f>E5/D5%</f>
        <v>37.051196324103152</v>
      </c>
      <c r="G5" s="9">
        <f>E5/C5%</f>
        <v>97.210858961362277</v>
      </c>
    </row>
    <row r="6" spans="1:7" ht="24" customHeight="1" x14ac:dyDescent="0.25">
      <c r="A6" s="12" t="s">
        <v>84</v>
      </c>
      <c r="B6" s="13" t="s">
        <v>1</v>
      </c>
      <c r="C6" s="23">
        <f>C7</f>
        <v>28419102.73</v>
      </c>
      <c r="D6" s="14">
        <f t="shared" ref="D6:E6" si="1">D7</f>
        <v>68766000</v>
      </c>
      <c r="E6" s="14">
        <f t="shared" si="1"/>
        <v>25103999.309999999</v>
      </c>
      <c r="F6" s="9">
        <f t="shared" ref="F6:F73" si="2">E6/D6%</f>
        <v>36.506412049559373</v>
      </c>
      <c r="G6" s="9">
        <f t="shared" ref="G6:G73" si="3">E6/C6%</f>
        <v>88.334946914068169</v>
      </c>
    </row>
    <row r="7" spans="1:7" ht="25.5" customHeight="1" x14ac:dyDescent="0.25">
      <c r="A7" s="12" t="s">
        <v>83</v>
      </c>
      <c r="B7" s="13" t="s">
        <v>2</v>
      </c>
      <c r="C7" s="23">
        <f>C8+C9+C10+C11</f>
        <v>28419102.73</v>
      </c>
      <c r="D7" s="14">
        <f t="shared" ref="D7:E7" si="4">D8+D9+D10+D11</f>
        <v>68766000</v>
      </c>
      <c r="E7" s="14">
        <f t="shared" si="4"/>
        <v>25103999.309999999</v>
      </c>
      <c r="F7" s="9">
        <f t="shared" si="2"/>
        <v>36.506412049559373</v>
      </c>
      <c r="G7" s="9">
        <f t="shared" si="3"/>
        <v>88.334946914068169</v>
      </c>
    </row>
    <row r="8" spans="1:7" ht="77.25" customHeight="1" x14ac:dyDescent="0.25">
      <c r="A8" s="2" t="s">
        <v>86</v>
      </c>
      <c r="B8" s="15" t="s">
        <v>3</v>
      </c>
      <c r="C8" s="24">
        <v>28230395</v>
      </c>
      <c r="D8" s="16">
        <v>67952000</v>
      </c>
      <c r="E8" s="16">
        <v>24922370.359999999</v>
      </c>
      <c r="F8" s="7">
        <f t="shared" si="2"/>
        <v>36.676433894513771</v>
      </c>
      <c r="G8" s="7">
        <f t="shared" si="3"/>
        <v>88.282046212955919</v>
      </c>
    </row>
    <row r="9" spans="1:7" ht="43.5" customHeight="1" x14ac:dyDescent="0.25">
      <c r="A9" s="2" t="s">
        <v>87</v>
      </c>
      <c r="B9" s="15" t="s">
        <v>4</v>
      </c>
      <c r="C9" s="24">
        <v>13939.23</v>
      </c>
      <c r="D9" s="16">
        <v>148000</v>
      </c>
      <c r="E9" s="16">
        <v>1095.23</v>
      </c>
      <c r="F9" s="7">
        <f t="shared" si="2"/>
        <v>0.74002027027027029</v>
      </c>
      <c r="G9" s="7">
        <f t="shared" si="3"/>
        <v>7.8571771898447764</v>
      </c>
    </row>
    <row r="10" spans="1:7" ht="47.25" x14ac:dyDescent="0.25">
      <c r="A10" s="2" t="s">
        <v>88</v>
      </c>
      <c r="B10" s="15" t="s">
        <v>5</v>
      </c>
      <c r="C10" s="24">
        <v>109683.5</v>
      </c>
      <c r="D10" s="16">
        <v>613000</v>
      </c>
      <c r="E10" s="16">
        <v>164469.32</v>
      </c>
      <c r="F10" s="7">
        <f t="shared" si="2"/>
        <v>26.830231647634584</v>
      </c>
      <c r="G10" s="7">
        <f t="shared" si="3"/>
        <v>149.94900782706605</v>
      </c>
    </row>
    <row r="11" spans="1:7" ht="45" customHeight="1" x14ac:dyDescent="0.25">
      <c r="A11" s="2" t="s">
        <v>89</v>
      </c>
      <c r="B11" s="15" t="s">
        <v>6</v>
      </c>
      <c r="C11" s="24">
        <v>65085</v>
      </c>
      <c r="D11" s="16">
        <v>53000</v>
      </c>
      <c r="E11" s="16">
        <v>16064.4</v>
      </c>
      <c r="F11" s="7">
        <f t="shared" si="2"/>
        <v>30.310188679245282</v>
      </c>
      <c r="G11" s="7">
        <f t="shared" si="3"/>
        <v>24.682184835215487</v>
      </c>
    </row>
    <row r="12" spans="1:7" ht="47.25" x14ac:dyDescent="0.25">
      <c r="A12" s="12" t="s">
        <v>90</v>
      </c>
      <c r="B12" s="13" t="s">
        <v>7</v>
      </c>
      <c r="C12" s="23">
        <f>C13</f>
        <v>1271224.1600000001</v>
      </c>
      <c r="D12" s="14">
        <f>D13</f>
        <v>2828000</v>
      </c>
      <c r="E12" s="14">
        <f>E13</f>
        <v>1150048.5900000001</v>
      </c>
      <c r="F12" s="9">
        <f t="shared" si="2"/>
        <v>40.666498939179633</v>
      </c>
      <c r="G12" s="9">
        <f t="shared" si="3"/>
        <v>90.467804671050303</v>
      </c>
    </row>
    <row r="13" spans="1:7" ht="31.5" x14ac:dyDescent="0.25">
      <c r="A13" s="2" t="s">
        <v>91</v>
      </c>
      <c r="B13" s="15" t="s">
        <v>8</v>
      </c>
      <c r="C13" s="24">
        <f>C14+C16+C18+C20</f>
        <v>1271224.1600000001</v>
      </c>
      <c r="D13" s="16">
        <f>D14+D16+D18+D20</f>
        <v>2828000</v>
      </c>
      <c r="E13" s="16">
        <f>E14+E16+E18+E20</f>
        <v>1150048.5900000001</v>
      </c>
      <c r="F13" s="7">
        <f t="shared" si="2"/>
        <v>40.666498939179633</v>
      </c>
      <c r="G13" s="7">
        <f t="shared" si="3"/>
        <v>90.467804671050303</v>
      </c>
    </row>
    <row r="14" spans="1:7" ht="82.5" customHeight="1" x14ac:dyDescent="0.25">
      <c r="A14" s="2" t="s">
        <v>92</v>
      </c>
      <c r="B14" s="15" t="s">
        <v>9</v>
      </c>
      <c r="C14" s="24">
        <f>C15</f>
        <v>577082.32999999996</v>
      </c>
      <c r="D14" s="16">
        <f>D15</f>
        <v>1296000</v>
      </c>
      <c r="E14" s="16">
        <f>E15</f>
        <v>544870.93000000005</v>
      </c>
      <c r="F14" s="7">
        <f t="shared" si="2"/>
        <v>42.0425100308642</v>
      </c>
      <c r="G14" s="7">
        <f t="shared" si="3"/>
        <v>94.418231450614684</v>
      </c>
    </row>
    <row r="15" spans="1:7" ht="91.5" customHeight="1" x14ac:dyDescent="0.25">
      <c r="A15" s="2" t="s">
        <v>93</v>
      </c>
      <c r="B15" s="15" t="s">
        <v>10</v>
      </c>
      <c r="C15" s="24">
        <v>577082.32999999996</v>
      </c>
      <c r="D15" s="16">
        <v>1296000</v>
      </c>
      <c r="E15" s="16">
        <v>544870.93000000005</v>
      </c>
      <c r="F15" s="7">
        <f t="shared" si="2"/>
        <v>42.0425100308642</v>
      </c>
      <c r="G15" s="7">
        <f t="shared" si="3"/>
        <v>94.418231450614684</v>
      </c>
    </row>
    <row r="16" spans="1:7" ht="99" customHeight="1" x14ac:dyDescent="0.25">
      <c r="A16" s="2" t="s">
        <v>94</v>
      </c>
      <c r="B16" s="15" t="s">
        <v>11</v>
      </c>
      <c r="C16" s="24">
        <f>C17</f>
        <v>4378.38</v>
      </c>
      <c r="D16" s="16">
        <f t="shared" ref="D16:E16" si="5">D17</f>
        <v>6000</v>
      </c>
      <c r="E16" s="16">
        <f t="shared" si="5"/>
        <v>3564.97</v>
      </c>
      <c r="F16" s="7">
        <f t="shared" si="2"/>
        <v>59.416166666666662</v>
      </c>
      <c r="G16" s="7">
        <f t="shared" si="3"/>
        <v>81.422124164645368</v>
      </c>
    </row>
    <row r="17" spans="1:7" ht="141.75" x14ac:dyDescent="0.25">
      <c r="A17" s="2" t="s">
        <v>95</v>
      </c>
      <c r="B17" s="15" t="s">
        <v>12</v>
      </c>
      <c r="C17" s="24">
        <v>4378.38</v>
      </c>
      <c r="D17" s="16">
        <v>6000</v>
      </c>
      <c r="E17" s="16">
        <v>3564.97</v>
      </c>
      <c r="F17" s="7">
        <f t="shared" si="2"/>
        <v>59.416166666666662</v>
      </c>
      <c r="G17" s="7">
        <f t="shared" si="3"/>
        <v>81.422124164645368</v>
      </c>
    </row>
    <row r="18" spans="1:7" ht="89.25" customHeight="1" x14ac:dyDescent="0.25">
      <c r="A18" s="2" t="s">
        <v>96</v>
      </c>
      <c r="B18" s="15" t="s">
        <v>13</v>
      </c>
      <c r="C18" s="24">
        <f>C19</f>
        <v>799684.66</v>
      </c>
      <c r="D18" s="16">
        <f t="shared" ref="D18:E18" si="6">D19</f>
        <v>1693000</v>
      </c>
      <c r="E18" s="16">
        <f t="shared" si="6"/>
        <v>710060.76</v>
      </c>
      <c r="F18" s="7">
        <f t="shared" si="2"/>
        <v>41.940978145304193</v>
      </c>
      <c r="G18" s="7">
        <f t="shared" si="3"/>
        <v>88.792594821063588</v>
      </c>
    </row>
    <row r="19" spans="1:7" ht="126" x14ac:dyDescent="0.25">
      <c r="A19" s="2" t="s">
        <v>97</v>
      </c>
      <c r="B19" s="15" t="s">
        <v>14</v>
      </c>
      <c r="C19" s="24">
        <v>799684.66</v>
      </c>
      <c r="D19" s="16">
        <v>1693000</v>
      </c>
      <c r="E19" s="16">
        <v>710060.76</v>
      </c>
      <c r="F19" s="7">
        <f t="shared" si="2"/>
        <v>41.940978145304193</v>
      </c>
      <c r="G19" s="7">
        <f t="shared" si="3"/>
        <v>88.792594821063588</v>
      </c>
    </row>
    <row r="20" spans="1:7" ht="78.75" x14ac:dyDescent="0.25">
      <c r="A20" s="2" t="s">
        <v>98</v>
      </c>
      <c r="B20" s="15" t="s">
        <v>15</v>
      </c>
      <c r="C20" s="24">
        <f>C21</f>
        <v>-109921.21</v>
      </c>
      <c r="D20" s="16">
        <f t="shared" ref="D20:E20" si="7">D21</f>
        <v>-167000</v>
      </c>
      <c r="E20" s="16">
        <f t="shared" si="7"/>
        <v>-108448.07</v>
      </c>
      <c r="F20" s="7">
        <f t="shared" si="2"/>
        <v>64.93896407185629</v>
      </c>
      <c r="G20" s="7">
        <f t="shared" si="3"/>
        <v>98.659821885148475</v>
      </c>
    </row>
    <row r="21" spans="1:7" ht="126" x14ac:dyDescent="0.25">
      <c r="A21" s="2" t="s">
        <v>99</v>
      </c>
      <c r="B21" s="15" t="s">
        <v>16</v>
      </c>
      <c r="C21" s="24">
        <v>-109921.21</v>
      </c>
      <c r="D21" s="16">
        <v>-167000</v>
      </c>
      <c r="E21" s="16">
        <v>-108448.07</v>
      </c>
      <c r="F21" s="7">
        <f t="shared" si="2"/>
        <v>64.93896407185629</v>
      </c>
      <c r="G21" s="7">
        <f t="shared" si="3"/>
        <v>98.659821885148475</v>
      </c>
    </row>
    <row r="22" spans="1:7" ht="20.25" customHeight="1" x14ac:dyDescent="0.25">
      <c r="A22" s="12" t="s">
        <v>100</v>
      </c>
      <c r="B22" s="13" t="s">
        <v>17</v>
      </c>
      <c r="C22" s="23">
        <f>C23+C26</f>
        <v>1533952.42</v>
      </c>
      <c r="D22" s="14">
        <f t="shared" ref="D22:E22" si="8">D23+D26</f>
        <v>3145000</v>
      </c>
      <c r="E22" s="14">
        <f t="shared" si="8"/>
        <v>1701345.16</v>
      </c>
      <c r="F22" s="9">
        <f t="shared" si="2"/>
        <v>54.096825437201908</v>
      </c>
      <c r="G22" s="9">
        <f t="shared" si="3"/>
        <v>110.91251187569429</v>
      </c>
    </row>
    <row r="23" spans="1:7" ht="31.5" x14ac:dyDescent="0.25">
      <c r="A23" s="2" t="s">
        <v>101</v>
      </c>
      <c r="B23" s="15" t="s">
        <v>18</v>
      </c>
      <c r="C23" s="24">
        <f>C24+C25</f>
        <v>1399240.77</v>
      </c>
      <c r="D23" s="16">
        <f t="shared" ref="D23:E23" si="9">D24+D25</f>
        <v>2792000</v>
      </c>
      <c r="E23" s="16">
        <f t="shared" si="9"/>
        <v>1556345.16</v>
      </c>
      <c r="F23" s="7">
        <f t="shared" si="2"/>
        <v>55.743021489971341</v>
      </c>
      <c r="G23" s="7">
        <f t="shared" si="3"/>
        <v>111.22783107584837</v>
      </c>
    </row>
    <row r="24" spans="1:7" ht="31.5" x14ac:dyDescent="0.25">
      <c r="A24" s="2" t="s">
        <v>102</v>
      </c>
      <c r="B24" s="15" t="s">
        <v>18</v>
      </c>
      <c r="C24" s="24">
        <v>1399229.78</v>
      </c>
      <c r="D24" s="16">
        <v>2792000</v>
      </c>
      <c r="E24" s="16">
        <v>1556345.16</v>
      </c>
      <c r="F24" s="7">
        <f t="shared" si="2"/>
        <v>55.743021489971341</v>
      </c>
      <c r="G24" s="7">
        <f t="shared" si="3"/>
        <v>111.2287046949501</v>
      </c>
    </row>
    <row r="25" spans="1:7" ht="51.75" customHeight="1" x14ac:dyDescent="0.25">
      <c r="A25" s="2" t="s">
        <v>165</v>
      </c>
      <c r="B25" s="27" t="s">
        <v>166</v>
      </c>
      <c r="C25" s="24">
        <v>10.99</v>
      </c>
      <c r="D25" s="16">
        <v>0</v>
      </c>
      <c r="E25" s="16">
        <v>0</v>
      </c>
      <c r="F25" s="7" t="e">
        <f t="shared" si="2"/>
        <v>#DIV/0!</v>
      </c>
      <c r="G25" s="7">
        <f t="shared" si="3"/>
        <v>0</v>
      </c>
    </row>
    <row r="26" spans="1:7" ht="31.5" x14ac:dyDescent="0.25">
      <c r="A26" s="2" t="s">
        <v>103</v>
      </c>
      <c r="B26" s="15" t="s">
        <v>19</v>
      </c>
      <c r="C26" s="24">
        <f>C27</f>
        <v>134711.65</v>
      </c>
      <c r="D26" s="16">
        <f t="shared" ref="D26:E26" si="10">D27</f>
        <v>353000</v>
      </c>
      <c r="E26" s="16">
        <f t="shared" si="10"/>
        <v>145000</v>
      </c>
      <c r="F26" s="7">
        <f t="shared" si="2"/>
        <v>41.076487252124643</v>
      </c>
      <c r="G26" s="7">
        <f t="shared" si="3"/>
        <v>107.63731273427355</v>
      </c>
    </row>
    <row r="27" spans="1:7" ht="47.25" x14ac:dyDescent="0.25">
      <c r="A27" s="2" t="s">
        <v>104</v>
      </c>
      <c r="B27" s="15" t="s">
        <v>20</v>
      </c>
      <c r="C27" s="24">
        <v>134711.65</v>
      </c>
      <c r="D27" s="16">
        <v>353000</v>
      </c>
      <c r="E27" s="16">
        <v>145000</v>
      </c>
      <c r="F27" s="7">
        <f t="shared" si="2"/>
        <v>41.076487252124643</v>
      </c>
      <c r="G27" s="7">
        <f t="shared" si="3"/>
        <v>107.63731273427355</v>
      </c>
    </row>
    <row r="28" spans="1:7" ht="21" customHeight="1" x14ac:dyDescent="0.25">
      <c r="A28" s="12" t="s">
        <v>105</v>
      </c>
      <c r="B28" s="13" t="s">
        <v>21</v>
      </c>
      <c r="C28" s="23">
        <f>C29+C31</f>
        <v>9218762.0200000014</v>
      </c>
      <c r="D28" s="14">
        <f>D29+D31</f>
        <v>27190273</v>
      </c>
      <c r="E28" s="14">
        <f>E29+E31</f>
        <v>11069111.6</v>
      </c>
      <c r="F28" s="9">
        <f t="shared" si="2"/>
        <v>40.709821486529393</v>
      </c>
      <c r="G28" s="9">
        <f t="shared" si="3"/>
        <v>120.07156249381083</v>
      </c>
    </row>
    <row r="29" spans="1:7" x14ac:dyDescent="0.25">
      <c r="A29" s="2" t="s">
        <v>106</v>
      </c>
      <c r="B29" s="15" t="s">
        <v>22</v>
      </c>
      <c r="C29" s="24">
        <f>C30</f>
        <v>484772.46</v>
      </c>
      <c r="D29" s="16">
        <f t="shared" ref="D29:E29" si="11">D30</f>
        <v>7142000</v>
      </c>
      <c r="E29" s="16">
        <f t="shared" si="11"/>
        <v>741891.67</v>
      </c>
      <c r="F29" s="7">
        <f t="shared" si="2"/>
        <v>10.387729907588911</v>
      </c>
      <c r="G29" s="7">
        <f t="shared" si="3"/>
        <v>153.03915366809409</v>
      </c>
    </row>
    <row r="30" spans="1:7" ht="47.25" x14ac:dyDescent="0.25">
      <c r="A30" s="2" t="s">
        <v>107</v>
      </c>
      <c r="B30" s="15" t="s">
        <v>23</v>
      </c>
      <c r="C30" s="24">
        <v>484772.46</v>
      </c>
      <c r="D30" s="16">
        <v>7142000</v>
      </c>
      <c r="E30" s="16">
        <v>741891.67</v>
      </c>
      <c r="F30" s="7">
        <f t="shared" si="2"/>
        <v>10.387729907588911</v>
      </c>
      <c r="G30" s="7">
        <f t="shared" si="3"/>
        <v>153.03915366809409</v>
      </c>
    </row>
    <row r="31" spans="1:7" x14ac:dyDescent="0.25">
      <c r="A31" s="2" t="s">
        <v>108</v>
      </c>
      <c r="B31" s="15" t="s">
        <v>24</v>
      </c>
      <c r="C31" s="24">
        <f>C32+C34</f>
        <v>8733989.5600000005</v>
      </c>
      <c r="D31" s="16">
        <f t="shared" ref="D31:E31" si="12">D32+D34</f>
        <v>20048273</v>
      </c>
      <c r="E31" s="16">
        <f t="shared" si="12"/>
        <v>10327219.93</v>
      </c>
      <c r="F31" s="7">
        <f t="shared" si="2"/>
        <v>51.511768270513869</v>
      </c>
      <c r="G31" s="7">
        <f t="shared" si="3"/>
        <v>118.24172514811202</v>
      </c>
    </row>
    <row r="32" spans="1:7" x14ac:dyDescent="0.25">
      <c r="A32" s="2" t="s">
        <v>109</v>
      </c>
      <c r="B32" s="15" t="s">
        <v>25</v>
      </c>
      <c r="C32" s="24">
        <f>C33</f>
        <v>8299512.6699999999</v>
      </c>
      <c r="D32" s="16">
        <f t="shared" ref="D32:E32" si="13">D33</f>
        <v>16501473</v>
      </c>
      <c r="E32" s="16">
        <f t="shared" si="13"/>
        <v>10113120.65</v>
      </c>
      <c r="F32" s="7">
        <f t="shared" si="2"/>
        <v>61.286169119568903</v>
      </c>
      <c r="G32" s="7">
        <f t="shared" si="3"/>
        <v>121.85198158146798</v>
      </c>
    </row>
    <row r="33" spans="1:7" ht="31.5" x14ac:dyDescent="0.25">
      <c r="A33" s="2" t="s">
        <v>110</v>
      </c>
      <c r="B33" s="15" t="s">
        <v>26</v>
      </c>
      <c r="C33" s="24">
        <v>8299512.6699999999</v>
      </c>
      <c r="D33" s="16">
        <v>16501473</v>
      </c>
      <c r="E33" s="16">
        <v>10113120.65</v>
      </c>
      <c r="F33" s="7">
        <f t="shared" si="2"/>
        <v>61.286169119568903</v>
      </c>
      <c r="G33" s="7">
        <f t="shared" si="3"/>
        <v>121.85198158146798</v>
      </c>
    </row>
    <row r="34" spans="1:7" x14ac:dyDescent="0.25">
      <c r="A34" s="2" t="s">
        <v>111</v>
      </c>
      <c r="B34" s="15" t="s">
        <v>27</v>
      </c>
      <c r="C34" s="24">
        <f>C35</f>
        <v>434476.89</v>
      </c>
      <c r="D34" s="16">
        <f t="shared" ref="D34:E34" si="14">D35</f>
        <v>3546800</v>
      </c>
      <c r="E34" s="16">
        <f t="shared" si="14"/>
        <v>214099.28</v>
      </c>
      <c r="F34" s="7">
        <f t="shared" si="2"/>
        <v>6.0364069019961653</v>
      </c>
      <c r="G34" s="7">
        <f t="shared" si="3"/>
        <v>49.277484010714588</v>
      </c>
    </row>
    <row r="35" spans="1:7" ht="31.5" x14ac:dyDescent="0.25">
      <c r="A35" s="2" t="s">
        <v>112</v>
      </c>
      <c r="B35" s="15" t="s">
        <v>28</v>
      </c>
      <c r="C35" s="24">
        <v>434476.89</v>
      </c>
      <c r="D35" s="16">
        <v>3546800</v>
      </c>
      <c r="E35" s="16">
        <v>214099.28</v>
      </c>
      <c r="F35" s="7">
        <f t="shared" si="2"/>
        <v>6.0364069019961653</v>
      </c>
      <c r="G35" s="7">
        <f t="shared" si="3"/>
        <v>49.277484010714588</v>
      </c>
    </row>
    <row r="36" spans="1:7" x14ac:dyDescent="0.25">
      <c r="A36" s="12" t="s">
        <v>113</v>
      </c>
      <c r="B36" s="13" t="s">
        <v>29</v>
      </c>
      <c r="C36" s="23">
        <f>C37+C39</f>
        <v>629033.28</v>
      </c>
      <c r="D36" s="14">
        <f>D37+D39</f>
        <v>1497000</v>
      </c>
      <c r="E36" s="14">
        <f>E37+E39</f>
        <v>639193.73</v>
      </c>
      <c r="F36" s="9">
        <f t="shared" si="2"/>
        <v>42.698311957247824</v>
      </c>
      <c r="G36" s="9">
        <f t="shared" si="3"/>
        <v>101.61524840148361</v>
      </c>
    </row>
    <row r="37" spans="1:7" ht="31.5" x14ac:dyDescent="0.25">
      <c r="A37" s="2" t="s">
        <v>114</v>
      </c>
      <c r="B37" s="15" t="s">
        <v>30</v>
      </c>
      <c r="C37" s="24">
        <f>C38</f>
        <v>629033.28</v>
      </c>
      <c r="D37" s="16">
        <f t="shared" ref="D37:E37" si="15">D38</f>
        <v>1492000</v>
      </c>
      <c r="E37" s="16">
        <f t="shared" si="15"/>
        <v>639193.73</v>
      </c>
      <c r="F37" s="7">
        <f t="shared" si="2"/>
        <v>42.841402815013403</v>
      </c>
      <c r="G37" s="7">
        <f t="shared" si="3"/>
        <v>101.61524840148361</v>
      </c>
    </row>
    <row r="38" spans="1:7" ht="47.25" x14ac:dyDescent="0.25">
      <c r="A38" s="2" t="s">
        <v>115</v>
      </c>
      <c r="B38" s="15" t="s">
        <v>31</v>
      </c>
      <c r="C38" s="24">
        <v>629033.28</v>
      </c>
      <c r="D38" s="16">
        <v>1492000</v>
      </c>
      <c r="E38" s="16">
        <v>639193.73</v>
      </c>
      <c r="F38" s="7">
        <f t="shared" si="2"/>
        <v>42.841402815013403</v>
      </c>
      <c r="G38" s="7">
        <f t="shared" si="3"/>
        <v>101.61524840148361</v>
      </c>
    </row>
    <row r="39" spans="1:7" ht="47.25" x14ac:dyDescent="0.25">
      <c r="A39" s="2" t="s">
        <v>116</v>
      </c>
      <c r="B39" s="15" t="s">
        <v>32</v>
      </c>
      <c r="C39" s="24">
        <f>C40</f>
        <v>0</v>
      </c>
      <c r="D39" s="16">
        <f t="shared" ref="D39:E39" si="16">D40</f>
        <v>5000</v>
      </c>
      <c r="E39" s="16">
        <f t="shared" si="16"/>
        <v>0</v>
      </c>
      <c r="F39" s="7">
        <f t="shared" si="2"/>
        <v>0</v>
      </c>
      <c r="G39" s="7" t="e">
        <f t="shared" si="3"/>
        <v>#DIV/0!</v>
      </c>
    </row>
    <row r="40" spans="1:7" ht="31.5" x14ac:dyDescent="0.25">
      <c r="A40" s="2" t="s">
        <v>117</v>
      </c>
      <c r="B40" s="15" t="s">
        <v>33</v>
      </c>
      <c r="C40" s="24">
        <v>0</v>
      </c>
      <c r="D40" s="16">
        <v>5000</v>
      </c>
      <c r="E40" s="16">
        <v>0</v>
      </c>
      <c r="F40" s="7">
        <f t="shared" si="2"/>
        <v>0</v>
      </c>
      <c r="G40" s="7" t="e">
        <f t="shared" si="3"/>
        <v>#DIV/0!</v>
      </c>
    </row>
    <row r="41" spans="1:7" ht="47.25" x14ac:dyDescent="0.25">
      <c r="A41" s="12" t="s">
        <v>118</v>
      </c>
      <c r="B41" s="13" t="s">
        <v>34</v>
      </c>
      <c r="C41" s="23">
        <f>C42+C44+C53+C56+C59</f>
        <v>2254467.13</v>
      </c>
      <c r="D41" s="14">
        <f t="shared" ref="D41" si="17">D42+D44+D53+D56+D59</f>
        <v>4383410</v>
      </c>
      <c r="E41" s="14">
        <f>E42+E44+E53+E56+E59</f>
        <v>2901978.4899999993</v>
      </c>
      <c r="F41" s="9">
        <f t="shared" si="2"/>
        <v>66.203674536490979</v>
      </c>
      <c r="G41" s="9">
        <f t="shared" si="3"/>
        <v>128.72125973289306</v>
      </c>
    </row>
    <row r="42" spans="1:7" ht="78.75" x14ac:dyDescent="0.25">
      <c r="A42" s="2" t="s">
        <v>119</v>
      </c>
      <c r="B42" s="15" t="s">
        <v>35</v>
      </c>
      <c r="C42" s="24">
        <f>C43</f>
        <v>0</v>
      </c>
      <c r="D42" s="16">
        <f t="shared" ref="D42:E42" si="18">D43</f>
        <v>2720</v>
      </c>
      <c r="E42" s="16">
        <f t="shared" si="18"/>
        <v>0</v>
      </c>
      <c r="F42" s="7">
        <f t="shared" si="2"/>
        <v>0</v>
      </c>
      <c r="G42" s="7" t="e">
        <f t="shared" si="3"/>
        <v>#DIV/0!</v>
      </c>
    </row>
    <row r="43" spans="1:7" ht="63" x14ac:dyDescent="0.25">
      <c r="A43" s="2" t="s">
        <v>120</v>
      </c>
      <c r="B43" s="15" t="s">
        <v>36</v>
      </c>
      <c r="C43" s="24">
        <v>0</v>
      </c>
      <c r="D43" s="16">
        <v>2720</v>
      </c>
      <c r="E43" s="16">
        <v>0</v>
      </c>
      <c r="F43" s="7">
        <f t="shared" si="2"/>
        <v>0</v>
      </c>
      <c r="G43" s="7" t="e">
        <f t="shared" si="3"/>
        <v>#DIV/0!</v>
      </c>
    </row>
    <row r="44" spans="1:7" ht="94.5" x14ac:dyDescent="0.25">
      <c r="A44" s="2" t="s">
        <v>121</v>
      </c>
      <c r="B44" s="15" t="s">
        <v>37</v>
      </c>
      <c r="C44" s="24">
        <f>C45+C47+C49+C51</f>
        <v>2221992.56</v>
      </c>
      <c r="D44" s="16">
        <f t="shared" ref="D44:E44" si="19">D45+D47+D49+D51</f>
        <v>4358651</v>
      </c>
      <c r="E44" s="16">
        <f t="shared" si="19"/>
        <v>2833055.1799999997</v>
      </c>
      <c r="F44" s="7">
        <f t="shared" si="2"/>
        <v>64.998440572553292</v>
      </c>
      <c r="G44" s="7">
        <f t="shared" si="3"/>
        <v>127.5006600382136</v>
      </c>
    </row>
    <row r="45" spans="1:7" ht="63" x14ac:dyDescent="0.25">
      <c r="A45" s="2" t="s">
        <v>122</v>
      </c>
      <c r="B45" s="15" t="s">
        <v>38</v>
      </c>
      <c r="C45" s="24">
        <f>C46</f>
        <v>1181660.67</v>
      </c>
      <c r="D45" s="16">
        <f t="shared" ref="D45:E45" si="20">D46</f>
        <v>2782613</v>
      </c>
      <c r="E45" s="16">
        <f t="shared" si="20"/>
        <v>2276373.5</v>
      </c>
      <c r="F45" s="7">
        <f t="shared" si="2"/>
        <v>81.807046110975548</v>
      </c>
      <c r="G45" s="7">
        <f t="shared" si="3"/>
        <v>192.64189439426806</v>
      </c>
    </row>
    <row r="46" spans="1:7" ht="78.75" x14ac:dyDescent="0.25">
      <c r="A46" s="2" t="s">
        <v>123</v>
      </c>
      <c r="B46" s="15" t="s">
        <v>39</v>
      </c>
      <c r="C46" s="24">
        <v>1181660.67</v>
      </c>
      <c r="D46" s="16">
        <v>2782613</v>
      </c>
      <c r="E46" s="16">
        <v>2276373.5</v>
      </c>
      <c r="F46" s="7">
        <f t="shared" si="2"/>
        <v>81.807046110975548</v>
      </c>
      <c r="G46" s="7">
        <f t="shared" si="3"/>
        <v>192.64189439426806</v>
      </c>
    </row>
    <row r="47" spans="1:7" ht="78.75" x14ac:dyDescent="0.25">
      <c r="A47" s="2" t="s">
        <v>124</v>
      </c>
      <c r="B47" s="15" t="s">
        <v>40</v>
      </c>
      <c r="C47" s="24">
        <f>C48</f>
        <v>303395.3</v>
      </c>
      <c r="D47" s="16">
        <f t="shared" ref="D47:E47" si="21">D48</f>
        <v>233914</v>
      </c>
      <c r="E47" s="16">
        <f t="shared" si="21"/>
        <v>58478.400000000001</v>
      </c>
      <c r="F47" s="7">
        <f t="shared" si="2"/>
        <v>24.999957249245451</v>
      </c>
      <c r="G47" s="7">
        <f t="shared" si="3"/>
        <v>19.274655869751445</v>
      </c>
    </row>
    <row r="48" spans="1:7" ht="78.75" x14ac:dyDescent="0.25">
      <c r="A48" s="2" t="s">
        <v>125</v>
      </c>
      <c r="B48" s="15" t="s">
        <v>41</v>
      </c>
      <c r="C48" s="24">
        <v>303395.3</v>
      </c>
      <c r="D48" s="16">
        <v>233914</v>
      </c>
      <c r="E48" s="16">
        <v>58478.400000000001</v>
      </c>
      <c r="F48" s="7">
        <f t="shared" si="2"/>
        <v>24.999957249245451</v>
      </c>
      <c r="G48" s="7">
        <f t="shared" si="3"/>
        <v>19.274655869751445</v>
      </c>
    </row>
    <row r="49" spans="1:7" ht="94.5" x14ac:dyDescent="0.25">
      <c r="A49" s="2" t="s">
        <v>126</v>
      </c>
      <c r="B49" s="15" t="s">
        <v>42</v>
      </c>
      <c r="C49" s="24">
        <f>C50</f>
        <v>17831.34</v>
      </c>
      <c r="D49" s="16">
        <f t="shared" ref="D49:E49" si="22">D50</f>
        <v>0</v>
      </c>
      <c r="E49" s="16">
        <f t="shared" si="22"/>
        <v>17831.34</v>
      </c>
      <c r="F49" s="7" t="e">
        <f t="shared" si="2"/>
        <v>#DIV/0!</v>
      </c>
      <c r="G49" s="7">
        <f t="shared" si="3"/>
        <v>100</v>
      </c>
    </row>
    <row r="50" spans="1:7" ht="78.75" x14ac:dyDescent="0.25">
      <c r="A50" s="2" t="s">
        <v>127</v>
      </c>
      <c r="B50" s="15" t="s">
        <v>43</v>
      </c>
      <c r="C50" s="24">
        <v>17831.34</v>
      </c>
      <c r="D50" s="16">
        <v>0</v>
      </c>
      <c r="E50" s="16">
        <v>17831.34</v>
      </c>
      <c r="F50" s="7" t="e">
        <f t="shared" si="2"/>
        <v>#DIV/0!</v>
      </c>
      <c r="G50" s="7">
        <f t="shared" si="3"/>
        <v>100</v>
      </c>
    </row>
    <row r="51" spans="1:7" ht="47.25" x14ac:dyDescent="0.25">
      <c r="A51" s="2" t="s">
        <v>128</v>
      </c>
      <c r="B51" s="15" t="s">
        <v>44</v>
      </c>
      <c r="C51" s="24">
        <f>C52</f>
        <v>719105.25</v>
      </c>
      <c r="D51" s="16">
        <f t="shared" ref="D51:E51" si="23">D52</f>
        <v>1342124</v>
      </c>
      <c r="E51" s="16">
        <f t="shared" si="23"/>
        <v>480371.94</v>
      </c>
      <c r="F51" s="7">
        <f t="shared" si="2"/>
        <v>35.791919375556951</v>
      </c>
      <c r="G51" s="7">
        <f t="shared" si="3"/>
        <v>66.801339581375601</v>
      </c>
    </row>
    <row r="52" spans="1:7" ht="31.5" x14ac:dyDescent="0.25">
      <c r="A52" s="2" t="s">
        <v>129</v>
      </c>
      <c r="B52" s="15" t="s">
        <v>45</v>
      </c>
      <c r="C52" s="24">
        <v>719105.25</v>
      </c>
      <c r="D52" s="16">
        <v>1342124</v>
      </c>
      <c r="E52" s="16">
        <v>480371.94</v>
      </c>
      <c r="F52" s="7">
        <f t="shared" si="2"/>
        <v>35.791919375556951</v>
      </c>
      <c r="G52" s="7">
        <f t="shared" si="3"/>
        <v>66.801339581375601</v>
      </c>
    </row>
    <row r="53" spans="1:7" ht="51.75" customHeight="1" x14ac:dyDescent="0.25">
      <c r="A53" s="2" t="s">
        <v>168</v>
      </c>
      <c r="B53" s="15" t="s">
        <v>171</v>
      </c>
      <c r="C53" s="24">
        <f>C54</f>
        <v>57.61</v>
      </c>
      <c r="D53" s="16">
        <f t="shared" ref="D53:E54" si="24">D54</f>
        <v>0</v>
      </c>
      <c r="E53" s="16">
        <f t="shared" si="24"/>
        <v>0</v>
      </c>
      <c r="F53" s="7">
        <v>0</v>
      </c>
      <c r="G53" s="7">
        <v>0</v>
      </c>
    </row>
    <row r="54" spans="1:7" ht="52.5" customHeight="1" x14ac:dyDescent="0.25">
      <c r="A54" s="2" t="s">
        <v>169</v>
      </c>
      <c r="B54" s="15" t="s">
        <v>172</v>
      </c>
      <c r="C54" s="24">
        <f>C55</f>
        <v>57.61</v>
      </c>
      <c r="D54" s="16">
        <f t="shared" si="24"/>
        <v>0</v>
      </c>
      <c r="E54" s="16">
        <f t="shared" si="24"/>
        <v>0</v>
      </c>
      <c r="F54" s="7">
        <v>0</v>
      </c>
      <c r="G54" s="7">
        <v>0</v>
      </c>
    </row>
    <row r="55" spans="1:7" ht="112.5" customHeight="1" x14ac:dyDescent="0.25">
      <c r="A55" s="2" t="s">
        <v>170</v>
      </c>
      <c r="B55" s="15" t="s">
        <v>173</v>
      </c>
      <c r="C55" s="24">
        <v>57.61</v>
      </c>
      <c r="D55" s="16">
        <v>0</v>
      </c>
      <c r="E55" s="16">
        <v>0</v>
      </c>
      <c r="F55" s="7">
        <v>0</v>
      </c>
      <c r="G55" s="7">
        <v>0</v>
      </c>
    </row>
    <row r="56" spans="1:7" ht="31.5" x14ac:dyDescent="0.25">
      <c r="A56" s="2" t="s">
        <v>130</v>
      </c>
      <c r="B56" s="15" t="s">
        <v>46</v>
      </c>
      <c r="C56" s="24">
        <f>C57</f>
        <v>0</v>
      </c>
      <c r="D56" s="16">
        <f t="shared" ref="D56:E57" si="25">D57</f>
        <v>3000</v>
      </c>
      <c r="E56" s="16">
        <f t="shared" si="25"/>
        <v>2832.03</v>
      </c>
      <c r="F56" s="7">
        <f t="shared" si="2"/>
        <v>94.40100000000001</v>
      </c>
      <c r="G56" s="7" t="e">
        <f t="shared" si="3"/>
        <v>#DIV/0!</v>
      </c>
    </row>
    <row r="57" spans="1:7" ht="47.25" x14ac:dyDescent="0.25">
      <c r="A57" s="2" t="s">
        <v>131</v>
      </c>
      <c r="B57" s="15" t="s">
        <v>47</v>
      </c>
      <c r="C57" s="24">
        <f>C58</f>
        <v>0</v>
      </c>
      <c r="D57" s="16">
        <f t="shared" si="25"/>
        <v>3000</v>
      </c>
      <c r="E57" s="16">
        <f t="shared" si="25"/>
        <v>2832.03</v>
      </c>
      <c r="F57" s="7">
        <f t="shared" si="2"/>
        <v>94.40100000000001</v>
      </c>
      <c r="G57" s="7" t="e">
        <f t="shared" si="3"/>
        <v>#DIV/0!</v>
      </c>
    </row>
    <row r="58" spans="1:7" ht="63" x14ac:dyDescent="0.25">
      <c r="A58" s="2" t="s">
        <v>132</v>
      </c>
      <c r="B58" s="15" t="s">
        <v>48</v>
      </c>
      <c r="C58" s="24">
        <v>0</v>
      </c>
      <c r="D58" s="16">
        <v>3000</v>
      </c>
      <c r="E58" s="16">
        <v>2832.03</v>
      </c>
      <c r="F58" s="7">
        <f t="shared" si="2"/>
        <v>94.40100000000001</v>
      </c>
      <c r="G58" s="7" t="e">
        <f t="shared" si="3"/>
        <v>#DIV/0!</v>
      </c>
    </row>
    <row r="59" spans="1:7" ht="94.5" x14ac:dyDescent="0.25">
      <c r="A59" s="2" t="s">
        <v>133</v>
      </c>
      <c r="B59" s="15" t="s">
        <v>49</v>
      </c>
      <c r="C59" s="24">
        <f>C60</f>
        <v>32416.959999999999</v>
      </c>
      <c r="D59" s="16">
        <f t="shared" ref="D59:E60" si="26">D60</f>
        <v>19039</v>
      </c>
      <c r="E59" s="16">
        <f t="shared" si="26"/>
        <v>66091.28</v>
      </c>
      <c r="F59" s="7">
        <f t="shared" si="2"/>
        <v>347.13629917537691</v>
      </c>
      <c r="G59" s="7">
        <f t="shared" si="3"/>
        <v>203.87871040344314</v>
      </c>
    </row>
    <row r="60" spans="1:7" ht="94.5" x14ac:dyDescent="0.25">
      <c r="A60" s="2" t="s">
        <v>134</v>
      </c>
      <c r="B60" s="15" t="s">
        <v>50</v>
      </c>
      <c r="C60" s="24">
        <f>C61</f>
        <v>32416.959999999999</v>
      </c>
      <c r="D60" s="16">
        <f t="shared" si="26"/>
        <v>19039</v>
      </c>
      <c r="E60" s="16">
        <f t="shared" si="26"/>
        <v>66091.28</v>
      </c>
      <c r="F60" s="7">
        <f t="shared" si="2"/>
        <v>347.13629917537691</v>
      </c>
      <c r="G60" s="7">
        <f t="shared" si="3"/>
        <v>203.87871040344314</v>
      </c>
    </row>
    <row r="61" spans="1:7" ht="78.75" x14ac:dyDescent="0.25">
      <c r="A61" s="2" t="s">
        <v>135</v>
      </c>
      <c r="B61" s="15" t="s">
        <v>51</v>
      </c>
      <c r="C61" s="24">
        <v>32416.959999999999</v>
      </c>
      <c r="D61" s="16">
        <v>19039</v>
      </c>
      <c r="E61" s="16">
        <v>66091.28</v>
      </c>
      <c r="F61" s="7">
        <f t="shared" si="2"/>
        <v>347.13629917537691</v>
      </c>
      <c r="G61" s="7">
        <f t="shared" si="3"/>
        <v>203.87871040344314</v>
      </c>
    </row>
    <row r="62" spans="1:7" ht="31.5" x14ac:dyDescent="0.25">
      <c r="A62" s="12" t="s">
        <v>136</v>
      </c>
      <c r="B62" s="13" t="s">
        <v>52</v>
      </c>
      <c r="C62" s="23">
        <f>C63</f>
        <v>81828.88</v>
      </c>
      <c r="D62" s="14">
        <f t="shared" ref="D62:E62" si="27">D63</f>
        <v>128000</v>
      </c>
      <c r="E62" s="14">
        <f t="shared" si="27"/>
        <v>40770.92</v>
      </c>
      <c r="F62" s="9">
        <f t="shared" si="2"/>
        <v>31.852281249999997</v>
      </c>
      <c r="G62" s="9">
        <f t="shared" si="3"/>
        <v>49.824609599935862</v>
      </c>
    </row>
    <row r="63" spans="1:7" x14ac:dyDescent="0.25">
      <c r="A63" s="2" t="s">
        <v>137</v>
      </c>
      <c r="B63" s="15" t="s">
        <v>53</v>
      </c>
      <c r="C63" s="24">
        <f>C64+C65+C66</f>
        <v>81828.88</v>
      </c>
      <c r="D63" s="16">
        <f t="shared" ref="D63:E63" si="28">D64+D65+D66</f>
        <v>128000</v>
      </c>
      <c r="E63" s="16">
        <f t="shared" si="28"/>
        <v>40770.92</v>
      </c>
      <c r="F63" s="7">
        <f t="shared" si="2"/>
        <v>31.852281249999997</v>
      </c>
      <c r="G63" s="7">
        <f t="shared" si="3"/>
        <v>49.824609599935862</v>
      </c>
    </row>
    <row r="64" spans="1:7" ht="31.5" x14ac:dyDescent="0.25">
      <c r="A64" s="2" t="s">
        <v>138</v>
      </c>
      <c r="B64" s="15" t="s">
        <v>174</v>
      </c>
      <c r="C64" s="24">
        <v>19956.79</v>
      </c>
      <c r="D64" s="16">
        <v>42000</v>
      </c>
      <c r="E64" s="16">
        <v>12345.06</v>
      </c>
      <c r="F64" s="7">
        <f t="shared" si="2"/>
        <v>29.392999999999997</v>
      </c>
      <c r="G64" s="7">
        <f t="shared" si="3"/>
        <v>61.858946253380424</v>
      </c>
    </row>
    <row r="65" spans="1:7" x14ac:dyDescent="0.25">
      <c r="A65" s="2" t="s">
        <v>139</v>
      </c>
      <c r="B65" s="15" t="s">
        <v>54</v>
      </c>
      <c r="C65" s="24">
        <v>22682.21</v>
      </c>
      <c r="D65" s="16">
        <v>38000</v>
      </c>
      <c r="E65" s="16">
        <v>15444.97</v>
      </c>
      <c r="F65" s="7">
        <f t="shared" si="2"/>
        <v>40.644657894736838</v>
      </c>
      <c r="G65" s="7">
        <f t="shared" si="3"/>
        <v>68.092879838428445</v>
      </c>
    </row>
    <row r="66" spans="1:7" x14ac:dyDescent="0.25">
      <c r="A66" s="2" t="s">
        <v>140</v>
      </c>
      <c r="B66" s="15" t="s">
        <v>55</v>
      </c>
      <c r="C66" s="24">
        <f>C67</f>
        <v>39189.879999999997</v>
      </c>
      <c r="D66" s="16">
        <f>D67</f>
        <v>48000</v>
      </c>
      <c r="E66" s="16">
        <f>E67</f>
        <v>12980.89</v>
      </c>
      <c r="F66" s="7">
        <f t="shared" si="2"/>
        <v>27.043520833333332</v>
      </c>
      <c r="G66" s="7">
        <f t="shared" si="3"/>
        <v>33.123066465118036</v>
      </c>
    </row>
    <row r="67" spans="1:7" x14ac:dyDescent="0.25">
      <c r="A67" s="2" t="s">
        <v>141</v>
      </c>
      <c r="B67" s="15" t="s">
        <v>56</v>
      </c>
      <c r="C67" s="24">
        <v>39189.879999999997</v>
      </c>
      <c r="D67" s="16">
        <v>48000</v>
      </c>
      <c r="E67" s="16">
        <v>12980.89</v>
      </c>
      <c r="F67" s="7">
        <f t="shared" si="2"/>
        <v>27.043520833333332</v>
      </c>
      <c r="G67" s="7">
        <f t="shared" si="3"/>
        <v>33.123066465118036</v>
      </c>
    </row>
    <row r="68" spans="1:7" ht="31.5" x14ac:dyDescent="0.25">
      <c r="A68" s="12" t="s">
        <v>142</v>
      </c>
      <c r="B68" s="13" t="s">
        <v>57</v>
      </c>
      <c r="C68" s="23">
        <f>C69</f>
        <v>8113.92</v>
      </c>
      <c r="D68" s="14">
        <f>D69</f>
        <v>12637</v>
      </c>
      <c r="E68" s="14">
        <f>E69</f>
        <v>4418.3999999999996</v>
      </c>
      <c r="F68" s="9">
        <f t="shared" si="2"/>
        <v>34.963994618976017</v>
      </c>
      <c r="G68" s="7">
        <f t="shared" si="3"/>
        <v>54.454566966398481</v>
      </c>
    </row>
    <row r="69" spans="1:7" x14ac:dyDescent="0.25">
      <c r="A69" s="2" t="s">
        <v>143</v>
      </c>
      <c r="B69" s="15" t="s">
        <v>58</v>
      </c>
      <c r="C69" s="24">
        <f>C70+C72</f>
        <v>8113.92</v>
      </c>
      <c r="D69" s="16">
        <f>D70+D72</f>
        <v>12637</v>
      </c>
      <c r="E69" s="16">
        <f>E70+E72</f>
        <v>4418.3999999999996</v>
      </c>
      <c r="F69" s="7">
        <f t="shared" si="2"/>
        <v>34.963994618976017</v>
      </c>
      <c r="G69" s="7">
        <f t="shared" si="3"/>
        <v>54.454566966398481</v>
      </c>
    </row>
    <row r="70" spans="1:7" ht="31.5" x14ac:dyDescent="0.25">
      <c r="A70" s="2" t="s">
        <v>144</v>
      </c>
      <c r="B70" s="15" t="s">
        <v>59</v>
      </c>
      <c r="C70" s="24">
        <f>C71</f>
        <v>3145.37</v>
      </c>
      <c r="D70" s="16">
        <f t="shared" ref="D70:E70" si="29">D71</f>
        <v>7659</v>
      </c>
      <c r="E70" s="16">
        <f t="shared" si="29"/>
        <v>3616.5</v>
      </c>
      <c r="F70" s="7">
        <f t="shared" si="2"/>
        <v>47.218958088523301</v>
      </c>
      <c r="G70" s="7">
        <f t="shared" si="3"/>
        <v>114.97852398922862</v>
      </c>
    </row>
    <row r="71" spans="1:7" ht="47.25" x14ac:dyDescent="0.25">
      <c r="A71" s="2" t="s">
        <v>145</v>
      </c>
      <c r="B71" s="15" t="s">
        <v>60</v>
      </c>
      <c r="C71" s="24">
        <v>3145.37</v>
      </c>
      <c r="D71" s="16">
        <v>7659</v>
      </c>
      <c r="E71" s="16">
        <v>3616.5</v>
      </c>
      <c r="F71" s="7">
        <f t="shared" si="2"/>
        <v>47.218958088523301</v>
      </c>
      <c r="G71" s="7">
        <f t="shared" si="3"/>
        <v>114.97852398922862</v>
      </c>
    </row>
    <row r="72" spans="1:7" x14ac:dyDescent="0.25">
      <c r="A72" s="2" t="s">
        <v>146</v>
      </c>
      <c r="B72" s="15" t="s">
        <v>61</v>
      </c>
      <c r="C72" s="24">
        <f>C73</f>
        <v>4968.55</v>
      </c>
      <c r="D72" s="16">
        <f t="shared" ref="D72:E72" si="30">D73</f>
        <v>4978</v>
      </c>
      <c r="E72" s="16">
        <f t="shared" si="30"/>
        <v>801.9</v>
      </c>
      <c r="F72" s="7">
        <f t="shared" si="2"/>
        <v>16.108879067898755</v>
      </c>
      <c r="G72" s="7">
        <f t="shared" si="3"/>
        <v>16.139517565486912</v>
      </c>
    </row>
    <row r="73" spans="1:7" ht="31.5" x14ac:dyDescent="0.25">
      <c r="A73" s="2" t="s">
        <v>147</v>
      </c>
      <c r="B73" s="15" t="s">
        <v>62</v>
      </c>
      <c r="C73" s="24">
        <v>4968.55</v>
      </c>
      <c r="D73" s="16">
        <v>4978</v>
      </c>
      <c r="E73" s="16">
        <v>801.9</v>
      </c>
      <c r="F73" s="7">
        <f t="shared" si="2"/>
        <v>16.108879067898755</v>
      </c>
      <c r="G73" s="7">
        <f t="shared" si="3"/>
        <v>16.139517565486912</v>
      </c>
    </row>
    <row r="74" spans="1:7" ht="31.5" x14ac:dyDescent="0.25">
      <c r="A74" s="12" t="s">
        <v>148</v>
      </c>
      <c r="B74" s="13" t="s">
        <v>63</v>
      </c>
      <c r="C74" s="23">
        <f>C75+C78+C81</f>
        <v>918467.29</v>
      </c>
      <c r="D74" s="14">
        <f t="shared" ref="D74:E74" si="31">D75+D78+D81</f>
        <v>8968019</v>
      </c>
      <c r="E74" s="14">
        <f t="shared" si="31"/>
        <v>868145.14</v>
      </c>
      <c r="F74" s="9">
        <f t="shared" ref="F74:F92" si="32">E74/D74%</f>
        <v>9.6804560739668375</v>
      </c>
      <c r="G74" s="9">
        <f t="shared" ref="G74:G94" si="33">E74/C74%</f>
        <v>94.521073254552164</v>
      </c>
    </row>
    <row r="75" spans="1:7" ht="94.5" x14ac:dyDescent="0.25">
      <c r="A75" s="2" t="s">
        <v>149</v>
      </c>
      <c r="B75" s="15" t="s">
        <v>64</v>
      </c>
      <c r="C75" s="24">
        <f>C76</f>
        <v>730962.49</v>
      </c>
      <c r="D75" s="16">
        <f t="shared" ref="D75:E76" si="34">D76</f>
        <v>8818019</v>
      </c>
      <c r="E75" s="16">
        <f t="shared" si="34"/>
        <v>754239</v>
      </c>
      <c r="F75" s="7">
        <f t="shared" si="32"/>
        <v>8.5533837021671193</v>
      </c>
      <c r="G75" s="7">
        <f t="shared" si="33"/>
        <v>103.18436449454472</v>
      </c>
    </row>
    <row r="76" spans="1:7" ht="94.5" x14ac:dyDescent="0.25">
      <c r="A76" s="2" t="s">
        <v>150</v>
      </c>
      <c r="B76" s="15" t="s">
        <v>65</v>
      </c>
      <c r="C76" s="24">
        <f>C77</f>
        <v>730962.49</v>
      </c>
      <c r="D76" s="16">
        <f t="shared" si="34"/>
        <v>8818019</v>
      </c>
      <c r="E76" s="16">
        <f t="shared" si="34"/>
        <v>754239</v>
      </c>
      <c r="F76" s="7">
        <f t="shared" si="32"/>
        <v>8.5533837021671193</v>
      </c>
      <c r="G76" s="7">
        <f t="shared" si="33"/>
        <v>103.18436449454472</v>
      </c>
    </row>
    <row r="77" spans="1:7" ht="94.5" x14ac:dyDescent="0.25">
      <c r="A77" s="2" t="s">
        <v>151</v>
      </c>
      <c r="B77" s="15" t="s">
        <v>66</v>
      </c>
      <c r="C77" s="24">
        <v>730962.49</v>
      </c>
      <c r="D77" s="16">
        <v>8818019</v>
      </c>
      <c r="E77" s="16">
        <v>754239</v>
      </c>
      <c r="F77" s="7">
        <f t="shared" si="32"/>
        <v>8.5533837021671193</v>
      </c>
      <c r="G77" s="7">
        <f t="shared" si="33"/>
        <v>103.18436449454472</v>
      </c>
    </row>
    <row r="78" spans="1:7" ht="31.5" x14ac:dyDescent="0.25">
      <c r="A78" s="2" t="s">
        <v>152</v>
      </c>
      <c r="B78" s="15" t="s">
        <v>67</v>
      </c>
      <c r="C78" s="24">
        <f>C79</f>
        <v>137603.16</v>
      </c>
      <c r="D78" s="16">
        <f t="shared" ref="D78:E79" si="35">D79</f>
        <v>150000</v>
      </c>
      <c r="E78" s="16">
        <f t="shared" si="35"/>
        <v>93145.52</v>
      </c>
      <c r="F78" s="7">
        <f t="shared" si="32"/>
        <v>62.097013333333337</v>
      </c>
      <c r="G78" s="7">
        <f t="shared" si="33"/>
        <v>67.691410575164113</v>
      </c>
    </row>
    <row r="79" spans="1:7" ht="31.5" x14ac:dyDescent="0.25">
      <c r="A79" s="2" t="s">
        <v>153</v>
      </c>
      <c r="B79" s="15" t="s">
        <v>68</v>
      </c>
      <c r="C79" s="24">
        <f>C80</f>
        <v>137603.16</v>
      </c>
      <c r="D79" s="16">
        <f t="shared" si="35"/>
        <v>150000</v>
      </c>
      <c r="E79" s="16">
        <f t="shared" si="35"/>
        <v>93145.52</v>
      </c>
      <c r="F79" s="7">
        <f t="shared" si="32"/>
        <v>62.097013333333337</v>
      </c>
      <c r="G79" s="7">
        <f t="shared" si="33"/>
        <v>67.691410575164113</v>
      </c>
    </row>
    <row r="80" spans="1:7" ht="47.25" x14ac:dyDescent="0.25">
      <c r="A80" s="2" t="s">
        <v>154</v>
      </c>
      <c r="B80" s="15" t="s">
        <v>69</v>
      </c>
      <c r="C80" s="24">
        <v>137603.16</v>
      </c>
      <c r="D80" s="16">
        <v>150000</v>
      </c>
      <c r="E80" s="16">
        <v>93145.52</v>
      </c>
      <c r="F80" s="7">
        <f t="shared" si="32"/>
        <v>62.097013333333337</v>
      </c>
      <c r="G80" s="7">
        <f t="shared" si="33"/>
        <v>67.691410575164113</v>
      </c>
    </row>
    <row r="81" spans="1:7" ht="79.5" customHeight="1" x14ac:dyDescent="0.25">
      <c r="A81" s="2" t="s">
        <v>180</v>
      </c>
      <c r="B81" s="15" t="s">
        <v>175</v>
      </c>
      <c r="C81" s="24">
        <f>C82</f>
        <v>49901.64</v>
      </c>
      <c r="D81" s="16">
        <f t="shared" ref="D81:E82" si="36">D82</f>
        <v>0</v>
      </c>
      <c r="E81" s="16">
        <f t="shared" si="36"/>
        <v>20760.62</v>
      </c>
      <c r="F81" s="7" t="e">
        <f t="shared" ref="F81:F83" si="37">E81/D81%</f>
        <v>#DIV/0!</v>
      </c>
      <c r="G81" s="7">
        <f t="shared" ref="G81:G83" si="38">E81/C81%</f>
        <v>41.603081582088286</v>
      </c>
    </row>
    <row r="82" spans="1:7" ht="63.75" customHeight="1" x14ac:dyDescent="0.25">
      <c r="A82" s="2" t="s">
        <v>179</v>
      </c>
      <c r="B82" s="15" t="s">
        <v>176</v>
      </c>
      <c r="C82" s="24">
        <f>C83</f>
        <v>49901.64</v>
      </c>
      <c r="D82" s="16">
        <f t="shared" si="36"/>
        <v>0</v>
      </c>
      <c r="E82" s="16">
        <f t="shared" si="36"/>
        <v>20760.62</v>
      </c>
      <c r="F82" s="7" t="e">
        <f t="shared" si="37"/>
        <v>#DIV/0!</v>
      </c>
      <c r="G82" s="7">
        <f t="shared" si="38"/>
        <v>41.603081582088286</v>
      </c>
    </row>
    <row r="83" spans="1:7" ht="84.75" customHeight="1" x14ac:dyDescent="0.25">
      <c r="A83" s="2" t="s">
        <v>178</v>
      </c>
      <c r="B83" s="15" t="s">
        <v>177</v>
      </c>
      <c r="C83" s="24">
        <v>49901.64</v>
      </c>
      <c r="D83" s="16">
        <v>0</v>
      </c>
      <c r="E83" s="16">
        <v>20760.62</v>
      </c>
      <c r="F83" s="7" t="e">
        <f t="shared" si="37"/>
        <v>#DIV/0!</v>
      </c>
      <c r="G83" s="7">
        <f t="shared" si="38"/>
        <v>41.603081582088286</v>
      </c>
    </row>
    <row r="84" spans="1:7" ht="27.75" customHeight="1" x14ac:dyDescent="0.25">
      <c r="A84" s="12" t="s">
        <v>155</v>
      </c>
      <c r="B84" s="13" t="s">
        <v>70</v>
      </c>
      <c r="C84" s="23">
        <v>504816.58</v>
      </c>
      <c r="D84" s="14">
        <v>150000</v>
      </c>
      <c r="E84" s="14">
        <v>118447.78</v>
      </c>
      <c r="F84" s="9">
        <f t="shared" si="32"/>
        <v>78.965186666666668</v>
      </c>
      <c r="G84" s="9">
        <f t="shared" si="33"/>
        <v>23.463528079842387</v>
      </c>
    </row>
    <row r="85" spans="1:7" ht="21.75" customHeight="1" x14ac:dyDescent="0.25">
      <c r="A85" s="12" t="s">
        <v>156</v>
      </c>
      <c r="B85" s="13" t="s">
        <v>71</v>
      </c>
      <c r="C85" s="23">
        <f>C86</f>
        <v>8574.24</v>
      </c>
      <c r="D85" s="14">
        <f t="shared" ref="D85:E86" si="39">D86</f>
        <v>599816</v>
      </c>
      <c r="E85" s="14">
        <f t="shared" si="39"/>
        <v>0</v>
      </c>
      <c r="F85" s="9">
        <f t="shared" si="32"/>
        <v>0</v>
      </c>
      <c r="G85" s="7">
        <f t="shared" si="33"/>
        <v>0</v>
      </c>
    </row>
    <row r="86" spans="1:7" x14ac:dyDescent="0.25">
      <c r="A86" s="2" t="s">
        <v>157</v>
      </c>
      <c r="B86" s="15" t="s">
        <v>72</v>
      </c>
      <c r="C86" s="24">
        <f>C87</f>
        <v>8574.24</v>
      </c>
      <c r="D86" s="16">
        <f t="shared" si="39"/>
        <v>599816</v>
      </c>
      <c r="E86" s="16">
        <f t="shared" si="39"/>
        <v>0</v>
      </c>
      <c r="F86" s="7">
        <f t="shared" si="32"/>
        <v>0</v>
      </c>
      <c r="G86" s="7">
        <f t="shared" si="33"/>
        <v>0</v>
      </c>
    </row>
    <row r="87" spans="1:7" x14ac:dyDescent="0.25">
      <c r="A87" s="2" t="s">
        <v>158</v>
      </c>
      <c r="B87" s="15" t="s">
        <v>73</v>
      </c>
      <c r="C87" s="24">
        <v>8574.24</v>
      </c>
      <c r="D87" s="16">
        <v>599816</v>
      </c>
      <c r="E87" s="16">
        <v>0</v>
      </c>
      <c r="F87" s="7">
        <f t="shared" si="32"/>
        <v>0</v>
      </c>
      <c r="G87" s="7">
        <f t="shared" si="33"/>
        <v>0</v>
      </c>
    </row>
    <row r="88" spans="1:7" ht="20.25" customHeight="1" x14ac:dyDescent="0.25">
      <c r="A88" s="12" t="s">
        <v>159</v>
      </c>
      <c r="B88" s="13" t="s">
        <v>74</v>
      </c>
      <c r="C88" s="23">
        <f>C89+C90+C91</f>
        <v>94475541.870000005</v>
      </c>
      <c r="D88" s="14">
        <f t="shared" ref="D88:E88" si="40">D89+D90+D91</f>
        <v>207740507.75999999</v>
      </c>
      <c r="E88" s="14">
        <f t="shared" si="40"/>
        <v>81501281.810000002</v>
      </c>
      <c r="F88" s="9">
        <f t="shared" si="32"/>
        <v>39.232253106918087</v>
      </c>
      <c r="G88" s="9">
        <f t="shared" si="33"/>
        <v>86.267069970497957</v>
      </c>
    </row>
    <row r="89" spans="1:7" ht="47.25" x14ac:dyDescent="0.25">
      <c r="A89" s="12" t="s">
        <v>160</v>
      </c>
      <c r="B89" s="13" t="s">
        <v>75</v>
      </c>
      <c r="C89" s="23">
        <v>94610708.939999998</v>
      </c>
      <c r="D89" s="14">
        <v>208744103.75999999</v>
      </c>
      <c r="E89" s="14">
        <v>82400210.939999998</v>
      </c>
      <c r="F89" s="9">
        <f t="shared" si="32"/>
        <v>39.474269910271694</v>
      </c>
      <c r="G89" s="9">
        <f t="shared" si="33"/>
        <v>87.09395782274116</v>
      </c>
    </row>
    <row r="90" spans="1:7" ht="27" customHeight="1" x14ac:dyDescent="0.25">
      <c r="A90" s="12" t="s">
        <v>185</v>
      </c>
      <c r="B90" s="13" t="s">
        <v>186</v>
      </c>
      <c r="C90" s="23">
        <v>0</v>
      </c>
      <c r="D90" s="14">
        <v>0</v>
      </c>
      <c r="E90" s="14">
        <v>104666.87</v>
      </c>
      <c r="F90" s="9"/>
      <c r="G90" s="9"/>
    </row>
    <row r="91" spans="1:7" ht="63" x14ac:dyDescent="0.25">
      <c r="A91" s="12" t="s">
        <v>161</v>
      </c>
      <c r="B91" s="13" t="s">
        <v>76</v>
      </c>
      <c r="C91" s="23">
        <f>C92</f>
        <v>-135167.07</v>
      </c>
      <c r="D91" s="14">
        <f t="shared" ref="D91:E92" si="41">D92</f>
        <v>-1003596</v>
      </c>
      <c r="E91" s="14">
        <f t="shared" si="41"/>
        <v>-1003596</v>
      </c>
      <c r="F91" s="9">
        <f t="shared" si="32"/>
        <v>100.00000000000001</v>
      </c>
      <c r="G91" s="9">
        <f t="shared" si="33"/>
        <v>742.48557729334516</v>
      </c>
    </row>
    <row r="92" spans="1:7" ht="47.25" x14ac:dyDescent="0.25">
      <c r="A92" s="2" t="s">
        <v>162</v>
      </c>
      <c r="B92" s="15" t="s">
        <v>77</v>
      </c>
      <c r="C92" s="24">
        <f>C93</f>
        <v>-135167.07</v>
      </c>
      <c r="D92" s="16">
        <f t="shared" si="41"/>
        <v>-1003596</v>
      </c>
      <c r="E92" s="16">
        <f t="shared" si="41"/>
        <v>-1003596</v>
      </c>
      <c r="F92" s="7">
        <f t="shared" si="32"/>
        <v>100.00000000000001</v>
      </c>
      <c r="G92" s="7">
        <f t="shared" si="33"/>
        <v>742.48557729334516</v>
      </c>
    </row>
    <row r="93" spans="1:7" ht="47.25" x14ac:dyDescent="0.25">
      <c r="A93" s="2" t="s">
        <v>163</v>
      </c>
      <c r="B93" s="15" t="s">
        <v>78</v>
      </c>
      <c r="C93" s="24">
        <v>-135167.07</v>
      </c>
      <c r="D93" s="16">
        <v>-1003596</v>
      </c>
      <c r="E93" s="16">
        <v>-1003596</v>
      </c>
      <c r="F93" s="7">
        <f t="shared" ref="F93:F94" si="42">E93/D93%</f>
        <v>100.00000000000001</v>
      </c>
      <c r="G93" s="7">
        <f t="shared" si="33"/>
        <v>742.48557729334516</v>
      </c>
    </row>
    <row r="94" spans="1:7" ht="24" customHeight="1" x14ac:dyDescent="0.25">
      <c r="A94" s="12" t="s">
        <v>79</v>
      </c>
      <c r="B94" s="18"/>
      <c r="C94" s="25">
        <f>C5+C88</f>
        <v>139323884.52000001</v>
      </c>
      <c r="D94" s="19">
        <f>D5+D88</f>
        <v>325408662.75999999</v>
      </c>
      <c r="E94" s="20">
        <f>E5+E88</f>
        <v>125098740.93000001</v>
      </c>
      <c r="F94" s="21">
        <f t="shared" si="42"/>
        <v>38.443580410231611</v>
      </c>
      <c r="G94" s="9">
        <f t="shared" si="33"/>
        <v>89.78987440738635</v>
      </c>
    </row>
    <row r="95" spans="1:7" ht="12.95" customHeight="1" x14ac:dyDescent="0.25">
      <c r="B95" s="3"/>
      <c r="C95" s="26"/>
      <c r="D95" s="4"/>
      <c r="E95" s="4"/>
      <c r="F95" s="8"/>
    </row>
  </sheetData>
  <mergeCells count="1">
    <mergeCell ref="A2:G2"/>
  </mergeCells>
  <pageMargins left="0.78740157480314965" right="0.39370078740157483" top="0.59055118110236227" bottom="0.39370078740157483" header="0" footer="0"/>
  <pageSetup paperSize="9" scale="7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3E9B44C-3FF7-4952-B530-3E04D7268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полуг.20 в срав.с 1 полуг.19</vt:lpstr>
      <vt:lpstr>'1 полуг.20 в срав.с 1 полуг.19'!Заголовки_для_печати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Тикун</dc:creator>
  <cp:lastModifiedBy>User</cp:lastModifiedBy>
  <cp:lastPrinted>2020-07-31T12:17:38Z</cp:lastPrinted>
  <dcterms:created xsi:type="dcterms:W3CDTF">2020-04-02T07:54:19Z</dcterms:created>
  <dcterms:modified xsi:type="dcterms:W3CDTF">2020-07-31T12:18:12Z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18.2.0.13745495</vt:lpwstr>
  </property>
  <property fmtid="{D5CDD505-2E9C-101B-9397-08002B2CF9AE}" pid="6" name="Тип сервера">
    <vt:lpwstr>MSSQL</vt:lpwstr>
  </property>
  <property fmtid="{D5CDD505-2E9C-101B-9397-08002B2CF9AE}" pid="7" name="Сервер">
    <vt:lpwstr>domain\domain</vt:lpwstr>
  </property>
  <property fmtid="{D5CDD505-2E9C-101B-9397-08002B2CF9AE}" pid="8" name="База">
    <vt:lpwstr>svod_smart_13</vt:lpwstr>
  </property>
  <property fmtid="{D5CDD505-2E9C-101B-9397-08002B2CF9AE}" pid="9" name="Пользователь">
    <vt:lpwstr>tikun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