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30" windowWidth="15600" windowHeight="83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560" i="1" l="1"/>
  <c r="K560" i="1"/>
  <c r="J560" i="1"/>
  <c r="L555" i="1"/>
  <c r="K555" i="1"/>
  <c r="J555" i="1"/>
  <c r="L535" i="1"/>
  <c r="K535" i="1"/>
  <c r="J535" i="1"/>
  <c r="L479" i="1"/>
  <c r="K479" i="1"/>
  <c r="J479" i="1"/>
  <c r="J36" i="1"/>
  <c r="J384" i="1"/>
  <c r="J404" i="1"/>
  <c r="J389" i="1"/>
  <c r="J382" i="1"/>
  <c r="J34" i="1"/>
  <c r="J195" i="1"/>
  <c r="J175" i="1"/>
  <c r="J27" i="1"/>
  <c r="J180" i="1"/>
  <c r="J26" i="1"/>
  <c r="L152" i="1"/>
  <c r="K152" i="1"/>
  <c r="J152" i="1"/>
  <c r="L143" i="1"/>
  <c r="L137" i="1" s="1"/>
  <c r="K143" i="1"/>
  <c r="K137" i="1" s="1"/>
  <c r="J143" i="1"/>
  <c r="J137" i="1" s="1"/>
  <c r="L24" i="1"/>
  <c r="K24" i="1"/>
  <c r="J24" i="1"/>
  <c r="L77" i="1"/>
  <c r="K77" i="1"/>
  <c r="L66" i="1"/>
  <c r="K66" i="1"/>
  <c r="L22" i="1"/>
  <c r="K22" i="1"/>
  <c r="L63" i="1" l="1"/>
  <c r="K63" i="1"/>
  <c r="J63" i="1"/>
  <c r="L437" i="1"/>
  <c r="K437" i="1"/>
  <c r="J437" i="1"/>
  <c r="L434" i="1"/>
  <c r="K434" i="1"/>
  <c r="L199" i="1" l="1"/>
  <c r="K199" i="1"/>
  <c r="J199" i="1"/>
  <c r="L64" i="1" l="1"/>
  <c r="K64" i="1"/>
  <c r="J64" i="1"/>
  <c r="L46" i="1"/>
  <c r="K46" i="1"/>
  <c r="K469" i="1"/>
  <c r="L469" i="1"/>
  <c r="J472" i="1"/>
  <c r="K472" i="1"/>
  <c r="L472" i="1"/>
  <c r="L71" i="1" l="1"/>
  <c r="K71" i="1"/>
  <c r="J71" i="1"/>
  <c r="L109" i="1" l="1"/>
  <c r="K109" i="1"/>
  <c r="J109" i="1"/>
  <c r="L107" i="1"/>
  <c r="L270" i="1" l="1"/>
  <c r="K270" i="1"/>
  <c r="J270" i="1"/>
  <c r="L265" i="1"/>
  <c r="K265" i="1"/>
  <c r="J265" i="1"/>
  <c r="L260" i="1"/>
  <c r="K260" i="1"/>
  <c r="J260" i="1"/>
  <c r="L174" i="1" l="1"/>
  <c r="L177" i="1"/>
  <c r="L468" i="1" l="1"/>
  <c r="K468" i="1"/>
  <c r="J468" i="1"/>
  <c r="L452" i="1" l="1"/>
  <c r="K452" i="1"/>
  <c r="J452" i="1"/>
  <c r="L451" i="1"/>
  <c r="K451" i="1"/>
  <c r="J451" i="1"/>
  <c r="L450" i="1"/>
  <c r="K450" i="1"/>
  <c r="J450" i="1"/>
  <c r="L449" i="1"/>
  <c r="K449" i="1"/>
  <c r="J449" i="1"/>
  <c r="L463" i="1"/>
  <c r="K463" i="1"/>
  <c r="J463" i="1"/>
  <c r="L591" i="1" l="1"/>
  <c r="L419" i="1" l="1"/>
  <c r="K419" i="1"/>
  <c r="J419" i="1"/>
  <c r="L433" i="1"/>
  <c r="K433" i="1"/>
  <c r="J433" i="1"/>
  <c r="K347" i="1" l="1"/>
  <c r="K515" i="1" l="1"/>
  <c r="L311" i="1" l="1"/>
  <c r="K311" i="1"/>
  <c r="J311" i="1"/>
  <c r="K277" i="1" l="1"/>
  <c r="K596" i="1" l="1"/>
  <c r="L650" i="1"/>
  <c r="K650" i="1"/>
  <c r="J650" i="1"/>
  <c r="K386" i="1" l="1"/>
  <c r="K385" i="1"/>
  <c r="L596" i="1" l="1"/>
  <c r="J596" i="1"/>
  <c r="L645" i="1" l="1"/>
  <c r="K645" i="1"/>
  <c r="J645" i="1"/>
  <c r="L640" i="1"/>
  <c r="K640" i="1"/>
  <c r="J640" i="1"/>
  <c r="J322" i="1"/>
  <c r="L366" i="1"/>
  <c r="K366" i="1"/>
  <c r="J366" i="1"/>
  <c r="L436" i="1"/>
  <c r="K436" i="1"/>
  <c r="J436" i="1"/>
  <c r="L435" i="1"/>
  <c r="K435" i="1"/>
  <c r="J435" i="1"/>
  <c r="J434" i="1"/>
  <c r="L443" i="1"/>
  <c r="K443" i="1"/>
  <c r="J443" i="1"/>
  <c r="L387" i="1" l="1"/>
  <c r="K387" i="1"/>
  <c r="L386" i="1"/>
  <c r="J387" i="1"/>
  <c r="J386" i="1"/>
  <c r="L385" i="1"/>
  <c r="J385" i="1"/>
  <c r="L418" i="1"/>
  <c r="K418" i="1"/>
  <c r="J418" i="1"/>
  <c r="L413" i="1"/>
  <c r="K413" i="1"/>
  <c r="J413" i="1"/>
  <c r="L635" i="1" l="1"/>
  <c r="K635" i="1"/>
  <c r="J635" i="1"/>
  <c r="L544" i="1" l="1"/>
  <c r="K544" i="1"/>
  <c r="L543" i="1"/>
  <c r="K543" i="1"/>
  <c r="L542" i="1"/>
  <c r="K542" i="1"/>
  <c r="J544" i="1"/>
  <c r="J543" i="1"/>
  <c r="J542" i="1"/>
  <c r="J550" i="1"/>
  <c r="J545" i="1" l="1"/>
  <c r="L504" i="1"/>
  <c r="K504" i="1"/>
  <c r="J504" i="1"/>
  <c r="L528" i="1" l="1"/>
  <c r="L515" i="1"/>
  <c r="L517" i="1"/>
  <c r="L322" i="1"/>
  <c r="K322" i="1"/>
  <c r="L336" i="1"/>
  <c r="K336" i="1"/>
  <c r="J336" i="1"/>
  <c r="L277" i="1"/>
  <c r="L595" i="1" l="1"/>
  <c r="K591" i="1"/>
  <c r="K595" i="1" s="1"/>
  <c r="J591" i="1"/>
  <c r="L580" i="1"/>
  <c r="K580" i="1"/>
  <c r="J580" i="1"/>
  <c r="L508" i="1"/>
  <c r="K508" i="1"/>
  <c r="L507" i="1"/>
  <c r="K507" i="1"/>
  <c r="L506" i="1"/>
  <c r="K506" i="1"/>
  <c r="L505" i="1"/>
  <c r="K505" i="1"/>
  <c r="J508" i="1"/>
  <c r="J507" i="1"/>
  <c r="J506" i="1"/>
  <c r="J505" i="1"/>
  <c r="L514" i="1"/>
  <c r="K514" i="1"/>
  <c r="J514" i="1"/>
  <c r="K367" i="1"/>
  <c r="K200" i="1"/>
  <c r="K166" i="1"/>
  <c r="K154" i="1"/>
  <c r="L630" i="1"/>
  <c r="K630" i="1"/>
  <c r="L625" i="1"/>
  <c r="K625" i="1"/>
  <c r="L620" i="1"/>
  <c r="K620" i="1"/>
  <c r="L615" i="1"/>
  <c r="K615" i="1"/>
  <c r="L609" i="1"/>
  <c r="L604" i="1" s="1"/>
  <c r="K609" i="1"/>
  <c r="K604" i="1" s="1"/>
  <c r="L608" i="1"/>
  <c r="L603" i="1" s="1"/>
  <c r="K608" i="1"/>
  <c r="K603" i="1" s="1"/>
  <c r="L607" i="1"/>
  <c r="L602" i="1" s="1"/>
  <c r="K607" i="1"/>
  <c r="K602" i="1" s="1"/>
  <c r="L601" i="1"/>
  <c r="K601" i="1"/>
  <c r="L600" i="1"/>
  <c r="K600" i="1"/>
  <c r="L589" i="1"/>
  <c r="L584" i="1" s="1"/>
  <c r="K589" i="1"/>
  <c r="K584" i="1" s="1"/>
  <c r="L588" i="1"/>
  <c r="L583" i="1" s="1"/>
  <c r="K588" i="1"/>
  <c r="K583" i="1" s="1"/>
  <c r="L587" i="1"/>
  <c r="L582" i="1" s="1"/>
  <c r="K587" i="1"/>
  <c r="K582" i="1" s="1"/>
  <c r="L575" i="1"/>
  <c r="K575" i="1"/>
  <c r="L570" i="1"/>
  <c r="K570" i="1"/>
  <c r="L540" i="1"/>
  <c r="K540" i="1"/>
  <c r="L529" i="1"/>
  <c r="K529" i="1"/>
  <c r="K528" i="1"/>
  <c r="L524" i="1"/>
  <c r="K524" i="1"/>
  <c r="L518" i="1"/>
  <c r="K518" i="1"/>
  <c r="K517" i="1"/>
  <c r="L516" i="1"/>
  <c r="K516" i="1"/>
  <c r="L499" i="1"/>
  <c r="K499" i="1"/>
  <c r="L494" i="1"/>
  <c r="K494" i="1"/>
  <c r="L489" i="1"/>
  <c r="K489" i="1"/>
  <c r="L484" i="1"/>
  <c r="K484" i="1"/>
  <c r="L473" i="1"/>
  <c r="K473" i="1"/>
  <c r="L471" i="1"/>
  <c r="K471" i="1"/>
  <c r="L458" i="1"/>
  <c r="K458" i="1"/>
  <c r="L448" i="1"/>
  <c r="K448" i="1"/>
  <c r="L428" i="1"/>
  <c r="K428" i="1"/>
  <c r="L422" i="1"/>
  <c r="K422" i="1"/>
  <c r="L421" i="1"/>
  <c r="K421" i="1"/>
  <c r="L420" i="1"/>
  <c r="K420" i="1"/>
  <c r="L408" i="1"/>
  <c r="K408" i="1"/>
  <c r="L403" i="1"/>
  <c r="K403" i="1"/>
  <c r="L398" i="1"/>
  <c r="K398" i="1"/>
  <c r="L393" i="1"/>
  <c r="K393" i="1"/>
  <c r="L381" i="1"/>
  <c r="K381" i="1"/>
  <c r="L376" i="1"/>
  <c r="K376" i="1"/>
  <c r="L367" i="1"/>
  <c r="L371" i="1" s="1"/>
  <c r="L361" i="1"/>
  <c r="K361" i="1"/>
  <c r="L356" i="1"/>
  <c r="K356" i="1"/>
  <c r="L350" i="1"/>
  <c r="L315" i="1" s="1"/>
  <c r="K350" i="1"/>
  <c r="K315" i="1" s="1"/>
  <c r="L349" i="1"/>
  <c r="L314" i="1" s="1"/>
  <c r="K349" i="1"/>
  <c r="K314" i="1" s="1"/>
  <c r="L348" i="1"/>
  <c r="L313" i="1" s="1"/>
  <c r="K348" i="1"/>
  <c r="K313" i="1" s="1"/>
  <c r="L347" i="1"/>
  <c r="L312" i="1" s="1"/>
  <c r="K312" i="1"/>
  <c r="L346" i="1"/>
  <c r="K346" i="1"/>
  <c r="L341" i="1"/>
  <c r="K341" i="1"/>
  <c r="L331" i="1"/>
  <c r="K331" i="1"/>
  <c r="L325" i="1"/>
  <c r="K325" i="1"/>
  <c r="L324" i="1"/>
  <c r="K324" i="1"/>
  <c r="L323" i="1"/>
  <c r="K323" i="1"/>
  <c r="L321" i="1"/>
  <c r="K321" i="1"/>
  <c r="L306" i="1"/>
  <c r="K306" i="1"/>
  <c r="L301" i="1"/>
  <c r="K301" i="1"/>
  <c r="L296" i="1"/>
  <c r="K296" i="1"/>
  <c r="L290" i="1"/>
  <c r="K290" i="1"/>
  <c r="L289" i="1"/>
  <c r="K289" i="1"/>
  <c r="L288" i="1"/>
  <c r="K288" i="1"/>
  <c r="L285" i="1"/>
  <c r="K285" i="1"/>
  <c r="L279" i="1"/>
  <c r="K279" i="1"/>
  <c r="L278" i="1"/>
  <c r="K278" i="1"/>
  <c r="L276" i="1"/>
  <c r="K276" i="1"/>
  <c r="L275" i="1"/>
  <c r="K275" i="1"/>
  <c r="L255" i="1"/>
  <c r="K255" i="1"/>
  <c r="L248" i="1"/>
  <c r="K248" i="1"/>
  <c r="L242" i="1"/>
  <c r="K242" i="1"/>
  <c r="L236" i="1"/>
  <c r="K236" i="1"/>
  <c r="L235" i="1"/>
  <c r="K235" i="1"/>
  <c r="L234" i="1"/>
  <c r="K234" i="1"/>
  <c r="L229" i="1"/>
  <c r="K229" i="1"/>
  <c r="L223" i="1"/>
  <c r="K223" i="1"/>
  <c r="L222" i="1"/>
  <c r="K222" i="1"/>
  <c r="L221" i="1"/>
  <c r="K221" i="1"/>
  <c r="L220" i="1"/>
  <c r="K220" i="1"/>
  <c r="L219" i="1"/>
  <c r="K219" i="1"/>
  <c r="L213" i="1"/>
  <c r="K213" i="1"/>
  <c r="L212" i="1"/>
  <c r="K212" i="1"/>
  <c r="L211" i="1"/>
  <c r="K211" i="1"/>
  <c r="L210" i="1"/>
  <c r="K210" i="1"/>
  <c r="L209" i="1"/>
  <c r="K209" i="1"/>
  <c r="L203" i="1"/>
  <c r="K203" i="1"/>
  <c r="L202" i="1"/>
  <c r="K202" i="1"/>
  <c r="L201" i="1"/>
  <c r="K201" i="1"/>
  <c r="L200" i="1"/>
  <c r="L194" i="1"/>
  <c r="K194" i="1"/>
  <c r="L189" i="1"/>
  <c r="K189" i="1"/>
  <c r="L184" i="1"/>
  <c r="K184" i="1"/>
  <c r="L178" i="1"/>
  <c r="K178" i="1"/>
  <c r="K177" i="1"/>
  <c r="L176" i="1"/>
  <c r="K176" i="1"/>
  <c r="K174" i="1"/>
  <c r="L173" i="1"/>
  <c r="K173" i="1"/>
  <c r="L167" i="1"/>
  <c r="K167" i="1"/>
  <c r="L166" i="1"/>
  <c r="L165" i="1"/>
  <c r="K165" i="1"/>
  <c r="L164" i="1"/>
  <c r="K164" i="1"/>
  <c r="L163" i="1"/>
  <c r="K163" i="1"/>
  <c r="L157" i="1"/>
  <c r="K157" i="1"/>
  <c r="L156" i="1"/>
  <c r="K156" i="1"/>
  <c r="L155" i="1"/>
  <c r="K155" i="1"/>
  <c r="L154" i="1"/>
  <c r="L147" i="1"/>
  <c r="K147" i="1"/>
  <c r="L141" i="1"/>
  <c r="K141" i="1"/>
  <c r="L140" i="1"/>
  <c r="K140" i="1"/>
  <c r="L139" i="1"/>
  <c r="K139" i="1"/>
  <c r="L136" i="1"/>
  <c r="K136" i="1"/>
  <c r="L130" i="1"/>
  <c r="K130" i="1"/>
  <c r="L129" i="1"/>
  <c r="K129" i="1"/>
  <c r="L128" i="1"/>
  <c r="K128" i="1"/>
  <c r="L127" i="1"/>
  <c r="K127" i="1"/>
  <c r="L126" i="1"/>
  <c r="K126" i="1"/>
  <c r="L120" i="1"/>
  <c r="L115" i="1" s="1"/>
  <c r="L110" i="1" s="1"/>
  <c r="K120" i="1"/>
  <c r="K115" i="1" s="1"/>
  <c r="K110" i="1" s="1"/>
  <c r="L119" i="1"/>
  <c r="K119" i="1"/>
  <c r="L118" i="1"/>
  <c r="L113" i="1" s="1"/>
  <c r="K118" i="1"/>
  <c r="K113" i="1" s="1"/>
  <c r="K108" i="1" s="1"/>
  <c r="L117" i="1"/>
  <c r="K117" i="1"/>
  <c r="K112" i="1" s="1"/>
  <c r="L106" i="1"/>
  <c r="K106" i="1"/>
  <c r="L100" i="1"/>
  <c r="K100" i="1"/>
  <c r="L99" i="1"/>
  <c r="K99" i="1"/>
  <c r="L98" i="1"/>
  <c r="K98" i="1"/>
  <c r="L97" i="1"/>
  <c r="K97" i="1"/>
  <c r="L96" i="1"/>
  <c r="K96" i="1"/>
  <c r="L91" i="1"/>
  <c r="K91" i="1"/>
  <c r="L86" i="1"/>
  <c r="K86" i="1"/>
  <c r="L81" i="1"/>
  <c r="K81" i="1"/>
  <c r="L76" i="1"/>
  <c r="K76" i="1"/>
  <c r="L70" i="1"/>
  <c r="K70" i="1"/>
  <c r="L68" i="1"/>
  <c r="K68" i="1"/>
  <c r="K116" i="1" l="1"/>
  <c r="K107" i="1"/>
  <c r="K111" i="1" s="1"/>
  <c r="L108" i="1"/>
  <c r="L111" i="1" s="1"/>
  <c r="L116" i="1"/>
  <c r="K509" i="1"/>
  <c r="K158" i="1"/>
  <c r="K101" i="1"/>
  <c r="L121" i="1"/>
  <c r="K224" i="1"/>
  <c r="L280" i="1"/>
  <c r="K371" i="1"/>
  <c r="K204" i="1"/>
  <c r="L586" i="1"/>
  <c r="L581" i="1" s="1"/>
  <c r="L561" i="1" s="1"/>
  <c r="L168" i="1"/>
  <c r="K586" i="1"/>
  <c r="K581" i="1" s="1"/>
  <c r="L509" i="1"/>
  <c r="J509" i="1"/>
  <c r="L316" i="1"/>
  <c r="L351" i="1"/>
  <c r="K453" i="1"/>
  <c r="K519" i="1"/>
  <c r="L530" i="1"/>
  <c r="K291" i="1"/>
  <c r="K326" i="1"/>
  <c r="K388" i="1"/>
  <c r="K423" i="1"/>
  <c r="L438" i="1"/>
  <c r="L474" i="1"/>
  <c r="L605" i="1"/>
  <c r="L610" i="1"/>
  <c r="K131" i="1"/>
  <c r="L142" i="1"/>
  <c r="L179" i="1"/>
  <c r="L214" i="1"/>
  <c r="K243" i="1"/>
  <c r="L101" i="1"/>
  <c r="K121" i="1"/>
  <c r="L131" i="1"/>
  <c r="K142" i="1"/>
  <c r="L158" i="1"/>
  <c r="K168" i="1"/>
  <c r="K179" i="1"/>
  <c r="L204" i="1"/>
  <c r="K214" i="1"/>
  <c r="L224" i="1"/>
  <c r="L243" i="1"/>
  <c r="K280" i="1"/>
  <c r="L291" i="1"/>
  <c r="K316" i="1"/>
  <c r="L326" i="1"/>
  <c r="K351" i="1"/>
  <c r="L388" i="1"/>
  <c r="L423" i="1"/>
  <c r="K438" i="1"/>
  <c r="L453" i="1"/>
  <c r="K474" i="1"/>
  <c r="L519" i="1"/>
  <c r="K530" i="1"/>
  <c r="K605" i="1"/>
  <c r="K610" i="1"/>
  <c r="J515" i="1"/>
  <c r="L565" i="1" l="1"/>
  <c r="L546" i="1"/>
  <c r="K561" i="1"/>
  <c r="L585" i="1"/>
  <c r="L590" i="1"/>
  <c r="K590" i="1"/>
  <c r="K585" i="1"/>
  <c r="L550" i="1" l="1"/>
  <c r="L541" i="1"/>
  <c r="L545" i="1" s="1"/>
  <c r="K565" i="1"/>
  <c r="K546" i="1"/>
  <c r="J403" i="1"/>
  <c r="K550" i="1" l="1"/>
  <c r="K541" i="1"/>
  <c r="K545" i="1" s="1"/>
  <c r="J630" i="1"/>
  <c r="J91" i="1"/>
  <c r="J518" i="1" l="1"/>
  <c r="J517" i="1"/>
  <c r="J516" i="1"/>
  <c r="J473" i="1"/>
  <c r="J471" i="1"/>
  <c r="J242" i="1"/>
  <c r="J236" i="1"/>
  <c r="J235" i="1"/>
  <c r="J178" i="1"/>
  <c r="J177" i="1"/>
  <c r="J176" i="1"/>
  <c r="J174" i="1"/>
  <c r="J367" i="1" l="1"/>
  <c r="J371" i="1" s="1"/>
  <c r="J350" i="1"/>
  <c r="J315" i="1" s="1"/>
  <c r="J349" i="1"/>
  <c r="J314" i="1" s="1"/>
  <c r="J348" i="1"/>
  <c r="J313" i="1" s="1"/>
  <c r="J347" i="1"/>
  <c r="J361" i="1"/>
  <c r="J356" i="1"/>
  <c r="J325" i="1"/>
  <c r="J324" i="1"/>
  <c r="J323" i="1"/>
  <c r="J346" i="1"/>
  <c r="J341" i="1"/>
  <c r="J331" i="1"/>
  <c r="J609" i="1"/>
  <c r="J604" i="1" s="1"/>
  <c r="J608" i="1"/>
  <c r="J603" i="1" s="1"/>
  <c r="J607" i="1"/>
  <c r="J602" i="1" s="1"/>
  <c r="J589" i="1"/>
  <c r="J584" i="1" s="1"/>
  <c r="J588" i="1"/>
  <c r="J583" i="1" s="1"/>
  <c r="J587" i="1"/>
  <c r="J582" i="1" s="1"/>
  <c r="J529" i="1"/>
  <c r="J528" i="1"/>
  <c r="J422" i="1"/>
  <c r="J421" i="1"/>
  <c r="J420" i="1"/>
  <c r="J290" i="1"/>
  <c r="J289" i="1"/>
  <c r="J288" i="1"/>
  <c r="J279" i="1"/>
  <c r="J278" i="1"/>
  <c r="J277" i="1"/>
  <c r="J276" i="1"/>
  <c r="J223" i="1"/>
  <c r="J222" i="1"/>
  <c r="J221" i="1"/>
  <c r="J220" i="1"/>
  <c r="J213" i="1"/>
  <c r="J212" i="1"/>
  <c r="J211" i="1"/>
  <c r="J210" i="1"/>
  <c r="J203" i="1"/>
  <c r="J202" i="1"/>
  <c r="J201" i="1"/>
  <c r="J200" i="1"/>
  <c r="J351" i="1" l="1"/>
  <c r="J312" i="1"/>
  <c r="J316" i="1" s="1"/>
  <c r="J326" i="1"/>
  <c r="J243" i="1"/>
  <c r="J453" i="1"/>
  <c r="J519" i="1"/>
  <c r="J474" i="1"/>
  <c r="J280" i="1"/>
  <c r="J291" i="1"/>
  <c r="J388" i="1"/>
  <c r="J438" i="1"/>
  <c r="J530" i="1"/>
  <c r="J610" i="1"/>
  <c r="J601" i="1"/>
  <c r="J605" i="1" s="1"/>
  <c r="J423" i="1"/>
  <c r="J204" i="1"/>
  <c r="J224" i="1"/>
  <c r="J179" i="1"/>
  <c r="J214" i="1"/>
  <c r="J167" i="1"/>
  <c r="J166" i="1"/>
  <c r="J165" i="1"/>
  <c r="J164" i="1"/>
  <c r="J157" i="1"/>
  <c r="J156" i="1"/>
  <c r="J155" i="1"/>
  <c r="J154" i="1"/>
  <c r="J141" i="1"/>
  <c r="J140" i="1"/>
  <c r="J139" i="1"/>
  <c r="J130" i="1"/>
  <c r="J129" i="1"/>
  <c r="J128" i="1"/>
  <c r="J127" i="1"/>
  <c r="J120" i="1"/>
  <c r="J115" i="1" s="1"/>
  <c r="J110" i="1" s="1"/>
  <c r="J119" i="1"/>
  <c r="J118" i="1"/>
  <c r="J113" i="1" s="1"/>
  <c r="J108" i="1" s="1"/>
  <c r="J117" i="1"/>
  <c r="J112" i="1" s="1"/>
  <c r="J100" i="1"/>
  <c r="J99" i="1"/>
  <c r="J98" i="1"/>
  <c r="J97" i="1"/>
  <c r="J70" i="1"/>
  <c r="J68" i="1"/>
  <c r="J116" i="1" l="1"/>
  <c r="J107" i="1"/>
  <c r="J111" i="1" s="1"/>
  <c r="J101" i="1"/>
  <c r="J121" i="1"/>
  <c r="J158" i="1"/>
  <c r="J131" i="1"/>
  <c r="J142" i="1"/>
  <c r="J168" i="1"/>
  <c r="J189" i="1"/>
  <c r="J86" i="1" l="1"/>
  <c r="J540" i="1" l="1"/>
  <c r="J494" i="1"/>
  <c r="J489" i="1"/>
  <c r="J209" i="1"/>
  <c r="J524" i="1" l="1"/>
  <c r="J499" i="1"/>
  <c r="J484" i="1"/>
  <c r="J448" i="1"/>
  <c r="J428" i="1"/>
  <c r="J408" i="1"/>
  <c r="J398" i="1"/>
  <c r="J393" i="1"/>
  <c r="J381" i="1"/>
  <c r="J376" i="1"/>
  <c r="J321" i="1"/>
  <c r="J306" i="1"/>
  <c r="J301" i="1"/>
  <c r="J296" i="1"/>
  <c r="J285" i="1"/>
  <c r="J275" i="1" l="1"/>
  <c r="J255" i="1"/>
  <c r="J248" i="1"/>
  <c r="J234" i="1"/>
  <c r="J229" i="1"/>
  <c r="J219" i="1"/>
  <c r="J194" i="1"/>
  <c r="J184" i="1"/>
  <c r="J173" i="1"/>
  <c r="J163" i="1"/>
  <c r="J147" i="1"/>
  <c r="J136" i="1"/>
  <c r="J126" i="1"/>
  <c r="J106" i="1"/>
  <c r="J96" i="1"/>
  <c r="J590" i="1" l="1"/>
  <c r="J581" i="1"/>
  <c r="J561" i="1" l="1"/>
  <c r="J585" i="1"/>
  <c r="J625" i="1" l="1"/>
  <c r="J620" i="1"/>
  <c r="J575" i="1" l="1"/>
  <c r="J570" i="1"/>
  <c r="J615" i="1" l="1"/>
  <c r="J600" i="1"/>
  <c r="J595" i="1"/>
  <c r="J565" i="1"/>
  <c r="J458" i="1"/>
  <c r="J81" i="1"/>
  <c r="J76" i="1"/>
</calcChain>
</file>

<file path=xl/sharedStrings.xml><?xml version="1.0" encoding="utf-8"?>
<sst xmlns="http://schemas.openxmlformats.org/spreadsheetml/2006/main" count="1497" uniqueCount="288">
  <si>
    <t>реализации муниципальной программы</t>
  </si>
  <si>
    <t>Ответственный исполнитель, соисполнители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</si>
  <si>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</si>
  <si>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</si>
  <si>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</si>
  <si>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</si>
  <si>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</si>
  <si>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</si>
  <si>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</si>
  <si>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</si>
  <si>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</si>
  <si>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</si>
  <si>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</si>
  <si>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Обеспечение мер  пожарной безопасности на территории Сельцовского городского округа</t>
  </si>
  <si>
    <t>Аттестация рабочих мест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</si>
  <si>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</si>
  <si>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</si>
  <si>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</si>
  <si>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</si>
  <si>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</si>
  <si>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</si>
  <si>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</si>
  <si>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</si>
  <si>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</si>
  <si>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</si>
  <si>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</si>
  <si>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</si>
  <si>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</si>
  <si>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</si>
  <si>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</si>
  <si>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</si>
  <si>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</si>
  <si>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</si>
  <si>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</si>
  <si>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</si>
  <si>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</si>
  <si>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Обеспечение мероприятий по капитальному ремонту многоквартирных домов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</si>
  <si>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</si>
  <si>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</si>
  <si>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Софинансирование объектов капитальных вложений муниципальной собственности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</si>
  <si>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</si>
  <si>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Информационное обеспечение деятельности органов местного самоуправления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</si>
  <si>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</si>
  <si>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</si>
  <si>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</si>
  <si>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</si>
  <si>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</si>
  <si>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</si>
  <si>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</si>
  <si>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</si>
  <si>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</si>
  <si>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</si>
  <si>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</si>
  <si>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</si>
  <si>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</si>
  <si>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</si>
  <si>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</si>
  <si>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</si>
  <si>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</si>
  <si>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</si>
  <si>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</si>
  <si>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</si>
  <si>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</si>
  <si>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</si>
  <si>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</si>
  <si>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</si>
  <si>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</si>
  <si>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</si>
  <si>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</si>
  <si>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</si>
  <si>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</si>
  <si>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</si>
  <si>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</si>
  <si>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</si>
  <si>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</si>
  <si>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</si>
  <si>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</si>
  <si>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</si>
  <si>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</si>
  <si>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</si>
  <si>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</si>
  <si>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</si>
  <si>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</si>
  <si>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</si>
  <si>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</si>
  <si>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</si>
  <si>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</si>
  <si>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</si>
  <si>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Создание благоприятных условий проживания граждан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</si>
  <si>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</si>
  <si>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</si>
  <si>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</si>
  <si>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</si>
  <si>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</si>
  <si>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</si>
  <si>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</si>
  <si>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</si>
  <si>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</si>
  <si>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31.1</t>
  </si>
  <si>
    <t>31.1.1</t>
  </si>
  <si>
    <t>31.1.2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</si>
  <si>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</si>
  <si>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</si>
  <si>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</si>
  <si>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</si>
  <si>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1.5</t>
  </si>
  <si>
    <t>Поверка приборов учета тепловой энергии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</si>
  <si>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</si>
  <si>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Финансовый отдел администрации города Сельцо Брянской области</t>
  </si>
  <si>
    <t>Бюджетные инвестиции в объекты капитальных вложений муниципальной собственности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</si>
  <si>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</si>
  <si>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</si>
  <si>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31.1.3</t>
  </si>
  <si>
    <t>31.1.4</t>
  </si>
  <si>
    <t>31.1.5</t>
  </si>
  <si>
    <t>31.1.6</t>
  </si>
  <si>
    <t>31.1.7</t>
  </si>
  <si>
    <t>31.1.8</t>
  </si>
  <si>
    <t>Измерение и испытание электрооборудования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</si>
  <si>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</si>
  <si>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</si>
  <si>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</si>
  <si>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Приобретение спецодежды</t>
  </si>
  <si>
    <t>Замена электросчетчиков</t>
  </si>
  <si>
    <t xml:space="preserve">2017 год
Отдел образования администрации г.Сельцо </t>
  </si>
  <si>
    <t>Замена светильников</t>
  </si>
  <si>
    <t xml:space="preserve">
2017 год
Отдел образования -      35 600 руб.</t>
  </si>
  <si>
    <t>Обеспечение деятельности главы местной администрации                    ( исполнительно-распорядительного органа муниципального образования)</t>
  </si>
  <si>
    <t xml:space="preserve">Единые дежурно- диспетчерские службы 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</si>
  <si>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</si>
  <si>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Обеспечение сохранности автомобильных дорог  местного значения и условий безопасности движения по ним</t>
  </si>
  <si>
    <t>Выплата муниципальных пенсий (доплат к государственным пенсиям)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</si>
  <si>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</t>
  </si>
  <si>
    <t>Оценка имущества, признание прав и регулирование имущественных отношений муниципальной собственности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</si>
  <si>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</si>
  <si>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Эксплуатация и содержание имущества казны муниципального образования</t>
  </si>
  <si>
    <t>Мероприятия по улучшению условий охраны труда</t>
  </si>
  <si>
    <t>Администрация города Сельцо Брянской области, 
Отдел образования администрации г.Сельцо,
Отдел культуры и молодежной политики администрации города Сельцо Брянской области</t>
  </si>
  <si>
    <t xml:space="preserve">2016 год
Отдел образования -     40 000 руб.
Отдел культуры и молодежной политики-            3 387,08 руб.
2017 год
Отдел образования -      2 900 руб.
2018 год
Отдел культуры и молодежной политики-            5900 руб.
</t>
  </si>
  <si>
    <t>Мероприятия по обеспечению населения бытовыми услугами</t>
  </si>
  <si>
    <t>Капитальный ремонт бань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</si>
  <si>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</si>
  <si>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</si>
  <si>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</si>
  <si>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 xml:space="preserve">Мероприятия по благоустройству </t>
  </si>
  <si>
    <t xml:space="preserve">Поддержка государствненных программ субъектов Российской Федерации и муниципальных программ формирования современной городской среды </t>
  </si>
  <si>
    <t>Оказание поддержки социально-ориентированным некоммерческим организациям</t>
  </si>
  <si>
    <t>18.2</t>
  </si>
  <si>
    <t>Меропритяи по социальной поддержке отдельных категорий граждан</t>
  </si>
  <si>
    <t>Многофункциональные центры предоставления государственных и муниципальных услуг</t>
  </si>
  <si>
    <t>Организации дополнительного образования</t>
  </si>
  <si>
    <t>Мероприятия с сфере архитектуры и градостроительства</t>
  </si>
  <si>
    <t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</t>
  </si>
  <si>
    <t xml:space="preserve"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 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</si>
  <si>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8 000 руб.
Отдел культуры и молодежной политики администрации города Сельцо Брянской области - 10 800 руб.     
2018 год
Администрация  -    8 000 руб.
Отдел культуры и молодежной политики администрации города Сельцо Брянской области - 8600 руб.                    </t>
  </si>
  <si>
    <t>2016 год
Администрация - 5 000 руб. Отдел образования администрации г.Сельцо -27 500 руб.
2017 год
Администрация - 31 000 руб. 
Отдел образования администрации г.Сельцо -27 500 руб
2018 год
Администрация - 13 800 руб. 
Отдел образования администрации г.Сельцо -27 500 руб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</si>
  <si>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г.Сельцо- 42 735,47 руб.
2018 год
Администрация - 5000 руб.
Отдел образования администрации г.Сельцо- 43250 руб.</t>
  </si>
  <si>
    <t>Замена задвижек в тепловом узле и установка клапана на смеситель</t>
  </si>
  <si>
    <t xml:space="preserve">2017 год
Отдел образования администрации г.Сельцо 
2018 год
Отдел образования администрации г.Сельцо </t>
  </si>
  <si>
    <t>2016 год
Администрация  -  3000 руб.,                     
Отдел культуры и молодежной политики  - 2700 руб.
2017 год
Администрация  - 2500 руб.,  
Отдел культуры и молодежной политики  -  900 руб.
2018 год
Администрация  -  8500 руб.,  
Отдел образования -  36 000 руб.
Отдел культуры и молодежной политики  -  2 700 руб.</t>
  </si>
  <si>
    <t>2017 год - Администрация 
2018 год - Отдел образования администрации г.Сельцо</t>
  </si>
  <si>
    <t>2016 год
Администрация - 16 114 руб. 
Отдел образования администрации г.Сельцо - 36000 руб.
2017 год
Отдел образования администрации г.Сельцо - 56500 руб.
2018 год
Отдел образования администрации г.Сельцо - 17 000 руб.</t>
  </si>
  <si>
    <t>Отдельные мероприятия по развитию спорта</t>
  </si>
  <si>
    <t>Мероприятия по формированию современной городской среды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</si>
  <si>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</si>
  <si>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 xml:space="preserve">Приобретение спортивной формы, оборудования и инвентаря </t>
  </si>
  <si>
    <t>Членские взносы некоммерческим организациям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</si>
  <si>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</si>
  <si>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</si>
  <si>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</si>
  <si>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Создание условий для эффективного и ответственного управления муниципальными финансами</t>
  </si>
  <si>
    <t>Стимулирование результатов социально-экономического развития территорий и качества управления общественными финансами муниципальных районов (городских округов)</t>
  </si>
  <si>
    <t>13.2</t>
  </si>
  <si>
    <t>16.2.1</t>
  </si>
  <si>
    <t>16.2.2</t>
  </si>
  <si>
    <t>16.2.3</t>
  </si>
  <si>
    <t>18.5</t>
  </si>
  <si>
    <t>18.6</t>
  </si>
  <si>
    <t>21.2</t>
  </si>
  <si>
    <t>21.2.1</t>
  </si>
  <si>
    <t>24.2</t>
  </si>
  <si>
    <t>24.3</t>
  </si>
  <si>
    <t>24.4</t>
  </si>
  <si>
    <t>25</t>
  </si>
  <si>
    <t>29.1.1</t>
  </si>
  <si>
    <t>№ пп</t>
  </si>
  <si>
    <t>Подпрограмма,  основное мероприятие (проект), направление расходов, мероприятие</t>
  </si>
  <si>
    <t>Код бюджетной классификации</t>
  </si>
  <si>
    <t>ГРБС</t>
  </si>
  <si>
    <t>ОМ</t>
  </si>
  <si>
    <t>НР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</si>
  <si>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</si>
  <si>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Реализация полномочий исполнительно-распорядительного органа Сельцовского городского округа</t>
  </si>
  <si>
    <t>2019 год</t>
  </si>
  <si>
    <t>2020 год</t>
  </si>
  <si>
    <t>2021 год</t>
  </si>
  <si>
    <t>МП</t>
  </si>
  <si>
    <t>ПМП</t>
  </si>
  <si>
    <t>001</t>
  </si>
  <si>
    <t>01</t>
  </si>
  <si>
    <t>0</t>
  </si>
  <si>
    <t>11</t>
  </si>
  <si>
    <t>80020</t>
  </si>
  <si>
    <t>80040</t>
  </si>
  <si>
    <t>80070</t>
  </si>
  <si>
    <t>12</t>
  </si>
  <si>
    <t>51200</t>
  </si>
  <si>
    <t>21</t>
  </si>
  <si>
    <t>12020</t>
  </si>
  <si>
    <t>31</t>
  </si>
  <si>
    <t>51180</t>
  </si>
  <si>
    <t>32</t>
  </si>
  <si>
    <t>41</t>
  </si>
  <si>
    <t>12510</t>
  </si>
  <si>
    <t>51</t>
  </si>
  <si>
    <t>7.2</t>
  </si>
  <si>
    <t>52</t>
  </si>
  <si>
    <t>80130</t>
  </si>
  <si>
    <t>53</t>
  </si>
  <si>
    <t>81660</t>
  </si>
  <si>
    <t>61</t>
  </si>
  <si>
    <t>82450</t>
  </si>
  <si>
    <t>62</t>
  </si>
  <si>
    <t>16710</t>
  </si>
  <si>
    <t>16721</t>
  </si>
  <si>
    <t>11.2.1</t>
  </si>
  <si>
    <t>11.2.2</t>
  </si>
  <si>
    <t>16722</t>
  </si>
  <si>
    <t>11.2.3</t>
  </si>
  <si>
    <t>16723</t>
  </si>
  <si>
    <t>11.3</t>
  </si>
  <si>
    <t>R0820</t>
  </si>
  <si>
    <t>63</t>
  </si>
  <si>
    <t>52600</t>
  </si>
  <si>
    <t>71</t>
  </si>
  <si>
    <t>80920</t>
  </si>
  <si>
    <t>81830</t>
  </si>
  <si>
    <t>81</t>
  </si>
  <si>
    <t>17900</t>
  </si>
  <si>
    <t>91</t>
  </si>
  <si>
    <t>81810</t>
  </si>
  <si>
    <t>А1</t>
  </si>
  <si>
    <t>81690</t>
  </si>
  <si>
    <t>81730</t>
  </si>
  <si>
    <t>Б1</t>
  </si>
  <si>
    <t>82540</t>
  </si>
  <si>
    <t>В1</t>
  </si>
  <si>
    <t>80710</t>
  </si>
  <si>
    <t>Г1</t>
  </si>
  <si>
    <t>80320</t>
  </si>
  <si>
    <t>П1</t>
  </si>
  <si>
    <t>S1270</t>
  </si>
  <si>
    <t>Подпрограмма  «Обеспечение первичных мер пожарной безопасности Сельцовского городского округа»</t>
  </si>
  <si>
    <t>1</t>
  </si>
  <si>
    <t>Ж1</t>
  </si>
  <si>
    <t>81140</t>
  </si>
  <si>
    <t>Подпрограмма  «Энергосбережение и повышение энергетической эффективности »</t>
  </si>
  <si>
    <t>1,2,3,4,5,6,7,8,9,10,11, 12, 13,14</t>
  </si>
  <si>
    <t>19,20,21,22</t>
  </si>
  <si>
    <t>30,31,32</t>
  </si>
  <si>
    <t>34,35,36,37</t>
  </si>
  <si>
    <t>38,39,40</t>
  </si>
  <si>
    <t>47,48,49,50,51</t>
  </si>
  <si>
    <t>S6170</t>
  </si>
  <si>
    <t>81610</t>
  </si>
  <si>
    <t>80700</t>
  </si>
  <si>
    <t>Приложение 1 
к постановлению администрации
города Сельцо Брянской области
от 01.02.2019г. №40</t>
  </si>
  <si>
    <t>81200</t>
  </si>
  <si>
    <t>5.2</t>
  </si>
  <si>
    <t>Оповещение населения об опасностях, возникающих при ведении военных действий и возникновении чрезвычайных ситуаций</t>
  </si>
  <si>
    <t>81710</t>
  </si>
  <si>
    <t>16.3</t>
  </si>
  <si>
    <t>М1</t>
  </si>
  <si>
    <t>81680</t>
  </si>
  <si>
    <t>20.2</t>
  </si>
  <si>
    <t>59,60</t>
  </si>
  <si>
    <t>22.1</t>
  </si>
  <si>
    <t>22</t>
  </si>
  <si>
    <t>С1</t>
  </si>
  <si>
    <t>83280</t>
  </si>
  <si>
    <t>Мероприятия в сфере охраны окружающей среды</t>
  </si>
  <si>
    <t>G5</t>
  </si>
  <si>
    <t>52430</t>
  </si>
  <si>
    <t>23</t>
  </si>
  <si>
    <t>Региональный проект "Чистая вода"</t>
  </si>
  <si>
    <t>23.1</t>
  </si>
  <si>
    <t>Строительство и реконструкция (модернизация) объектов питьевого водоснабжения</t>
  </si>
  <si>
    <r>
      <t xml:space="preserve">Приложение 5
</t>
    </r>
    <r>
      <rPr>
        <sz val="11"/>
        <color theme="1"/>
        <rFont val="Times New Roman"/>
        <family val="1"/>
        <charset val="204"/>
      </rPr>
      <t xml:space="preserve">к муниципальной программе
"Реализация полномочий  
исполнительно-распорядительного 
органа  Сельцовского  городского  округа"
 </t>
    </r>
    <r>
      <rPr>
        <sz val="14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</si>
</sst>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4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4" fontId="2" fillId="0" borderId="17" xfId="0" applyNumberFormat="1" applyFont="1" applyBorder="1" applyAlignment="1">
      <alignment vertical="center" wrapText="1"/>
    </xf>
    <xf numFmtId="4" fontId="2" fillId="0" borderId="18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 wrapText="1"/>
    </xf>
    <xf numFmtId="4" fontId="4" fillId="0" borderId="11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4" fontId="4" fillId="0" borderId="21" xfId="0" applyNumberFormat="1" applyFont="1" applyBorder="1" applyAlignment="1">
      <alignment vertical="center" wrapText="1"/>
    </xf>
    <xf numFmtId="4" fontId="4" fillId="0" borderId="22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24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53"/>
  <sheetViews>
    <sheetView tabSelected="1" topLeftCell="A7" zoomScale="60" zoomScaleNormal="60" workbookViewId="0">
      <pane ySplit="13" topLeftCell="A20" activePane="bottomLeft" state="frozen"/>
      <selection activeCell="A7" sqref="A7"/>
      <selection pane="bottomLeft" activeCell="N17" sqref="N17"/>
    </sheetView>
  </sheetViews>
  <sheetFormatPr defaultRowHeight="15" x14ac:dyDescent="0.25"/>
  <cols>
    <col min="1" max="1" width="9.7109375" customWidth="1"/>
    <col min="2" max="2" width="35.5703125" customWidth="1"/>
    <col min="3" max="3" width="33.28515625" customWidth="1"/>
    <col min="4" max="9" width="15.85546875" customWidth="1"/>
    <col min="10" max="10" width="19.28515625" customWidth="1"/>
    <col min="11" max="12" width="18.28515625" customWidth="1"/>
    <col min="13" max="13" width="39.28515625" customWidth="1"/>
  </cols>
  <sheetData>
    <row r="3" spans="1:15" x14ac:dyDescent="0.25">
      <c r="M3" s="17"/>
      <c r="O3" s="12"/>
    </row>
    <row r="4" spans="1:15" x14ac:dyDescent="0.25">
      <c r="M4" s="12"/>
    </row>
    <row r="5" spans="1:15" x14ac:dyDescent="0.25">
      <c r="M5" s="12"/>
    </row>
    <row r="6" spans="1:15" x14ac:dyDescent="0.25">
      <c r="M6" s="12"/>
    </row>
    <row r="7" spans="1:15" x14ac:dyDescent="0.25">
      <c r="M7" s="12"/>
    </row>
    <row r="8" spans="1:15" x14ac:dyDescent="0.25">
      <c r="M8" s="12"/>
    </row>
    <row r="9" spans="1:15" ht="91.5" customHeight="1" x14ac:dyDescent="0.3">
      <c r="K9" s="129"/>
      <c r="M9" s="52" t="s">
        <v>266</v>
      </c>
    </row>
    <row r="10" spans="1:15" x14ac:dyDescent="0.25">
      <c r="M10" s="12"/>
    </row>
    <row r="11" spans="1:15" x14ac:dyDescent="0.25">
      <c r="M11" s="12"/>
    </row>
    <row r="12" spans="1:15" x14ac:dyDescent="0.25">
      <c r="M12" s="12"/>
    </row>
    <row r="13" spans="1:15" x14ac:dyDescent="0.25">
      <c r="M13" s="12"/>
    </row>
    <row r="15" spans="1:15" ht="113.25" customHeight="1" x14ac:dyDescent="0.25">
      <c r="A15" s="99" t="s">
        <v>287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</row>
    <row r="16" spans="1:15" ht="18" customHeight="1" x14ac:dyDescent="0.25">
      <c r="A16" s="101" t="s">
        <v>15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</row>
    <row r="17" spans="1:13" ht="19.5" thickBot="1" x14ac:dyDescent="0.3">
      <c r="A17" s="103" t="s">
        <v>0</v>
      </c>
      <c r="B17" s="103"/>
      <c r="C17" s="103"/>
      <c r="D17" s="103"/>
      <c r="E17" s="104"/>
      <c r="F17" s="104"/>
      <c r="G17" s="104"/>
      <c r="H17" s="104"/>
      <c r="I17" s="104"/>
      <c r="J17" s="103"/>
      <c r="K17" s="103"/>
      <c r="L17" s="103"/>
      <c r="M17" s="103"/>
    </row>
    <row r="18" spans="1:13" ht="30.6" customHeight="1" x14ac:dyDescent="0.25">
      <c r="A18" s="84" t="s">
        <v>185</v>
      </c>
      <c r="B18" s="84" t="s">
        <v>186</v>
      </c>
      <c r="C18" s="84" t="s">
        <v>1</v>
      </c>
      <c r="D18" s="102" t="s">
        <v>16</v>
      </c>
      <c r="E18" s="107" t="s">
        <v>187</v>
      </c>
      <c r="F18" s="108"/>
      <c r="G18" s="108"/>
      <c r="H18" s="108"/>
      <c r="I18" s="109"/>
      <c r="J18" s="105" t="s">
        <v>193</v>
      </c>
      <c r="K18" s="87" t="s">
        <v>194</v>
      </c>
      <c r="L18" s="87" t="s">
        <v>195</v>
      </c>
      <c r="M18" s="87" t="s">
        <v>191</v>
      </c>
    </row>
    <row r="19" spans="1:13" ht="81.75" customHeight="1" thickBot="1" x14ac:dyDescent="0.3">
      <c r="A19" s="86"/>
      <c r="B19" s="86"/>
      <c r="C19" s="86"/>
      <c r="D19" s="86"/>
      <c r="E19" s="30" t="s">
        <v>188</v>
      </c>
      <c r="F19" s="30" t="s">
        <v>196</v>
      </c>
      <c r="G19" s="30" t="s">
        <v>197</v>
      </c>
      <c r="H19" s="30" t="s">
        <v>189</v>
      </c>
      <c r="I19" s="30" t="s">
        <v>190</v>
      </c>
      <c r="J19" s="106"/>
      <c r="K19" s="95"/>
      <c r="L19" s="95"/>
      <c r="M19" s="89"/>
    </row>
    <row r="20" spans="1:13" ht="16.5" customHeight="1" thickBot="1" x14ac:dyDescent="0.3">
      <c r="A20" s="1">
        <v>1</v>
      </c>
      <c r="B20" s="2">
        <v>2</v>
      </c>
      <c r="C20" s="2">
        <v>3</v>
      </c>
      <c r="D20" s="2">
        <v>4</v>
      </c>
      <c r="E20" s="29">
        <v>5</v>
      </c>
      <c r="F20" s="29">
        <v>6</v>
      </c>
      <c r="G20" s="29">
        <v>7</v>
      </c>
      <c r="H20" s="29">
        <v>8</v>
      </c>
      <c r="I20" s="29">
        <v>9</v>
      </c>
      <c r="J20" s="25">
        <v>10</v>
      </c>
      <c r="K20" s="32">
        <v>11</v>
      </c>
      <c r="L20" s="31">
        <v>12</v>
      </c>
      <c r="M20" s="29">
        <v>13</v>
      </c>
    </row>
    <row r="21" spans="1:13" ht="26.25" customHeight="1" thickBot="1" x14ac:dyDescent="0.3">
      <c r="A21" s="87"/>
      <c r="B21" s="84" t="s">
        <v>192</v>
      </c>
      <c r="C21" s="84" t="s">
        <v>2</v>
      </c>
      <c r="D21" s="67" t="s">
        <v>17</v>
      </c>
      <c r="E21" s="33" t="s">
        <v>198</v>
      </c>
      <c r="F21" s="33" t="s">
        <v>199</v>
      </c>
      <c r="G21" s="33" t="s">
        <v>200</v>
      </c>
      <c r="H21" s="33" t="s">
        <v>201</v>
      </c>
      <c r="I21" s="33" t="s">
        <v>202</v>
      </c>
      <c r="J21" s="19">
        <v>1046629</v>
      </c>
      <c r="K21" s="27">
        <v>1046629</v>
      </c>
      <c r="L21" s="8">
        <v>1046629</v>
      </c>
      <c r="M21" s="72"/>
    </row>
    <row r="22" spans="1:13" ht="24" customHeight="1" thickBot="1" x14ac:dyDescent="0.3">
      <c r="A22" s="88"/>
      <c r="B22" s="85"/>
      <c r="C22" s="85"/>
      <c r="D22" s="122"/>
      <c r="E22" s="33" t="s">
        <v>198</v>
      </c>
      <c r="F22" s="33" t="s">
        <v>199</v>
      </c>
      <c r="G22" s="33" t="s">
        <v>200</v>
      </c>
      <c r="H22" s="33" t="s">
        <v>201</v>
      </c>
      <c r="I22" s="33" t="s">
        <v>203</v>
      </c>
      <c r="J22" s="19">
        <v>10762177</v>
      </c>
      <c r="K22" s="27">
        <f>10762177-7895</f>
        <v>10754282</v>
      </c>
      <c r="L22" s="8">
        <f>10762177-52631</f>
        <v>10709546</v>
      </c>
      <c r="M22" s="73"/>
    </row>
    <row r="23" spans="1:13" ht="27.75" customHeight="1" thickBot="1" x14ac:dyDescent="0.3">
      <c r="A23" s="88"/>
      <c r="B23" s="85"/>
      <c r="C23" s="85"/>
      <c r="D23" s="122"/>
      <c r="E23" s="33" t="s">
        <v>198</v>
      </c>
      <c r="F23" s="33" t="s">
        <v>199</v>
      </c>
      <c r="G23" s="33" t="s">
        <v>200</v>
      </c>
      <c r="H23" s="33" t="s">
        <v>201</v>
      </c>
      <c r="I23" s="33" t="s">
        <v>204</v>
      </c>
      <c r="J23" s="19">
        <v>100000</v>
      </c>
      <c r="K23" s="27">
        <v>0</v>
      </c>
      <c r="L23" s="8">
        <v>0</v>
      </c>
      <c r="M23" s="73"/>
    </row>
    <row r="24" spans="1:13" ht="26.25" customHeight="1" thickBot="1" x14ac:dyDescent="0.3">
      <c r="A24" s="88"/>
      <c r="B24" s="85"/>
      <c r="C24" s="85"/>
      <c r="D24" s="122"/>
      <c r="E24" s="34" t="s">
        <v>198</v>
      </c>
      <c r="F24" s="34" t="s">
        <v>199</v>
      </c>
      <c r="G24" s="34" t="s">
        <v>200</v>
      </c>
      <c r="H24" s="34" t="s">
        <v>211</v>
      </c>
      <c r="I24" s="34" t="s">
        <v>265</v>
      </c>
      <c r="J24" s="20">
        <f>3433567-72000</f>
        <v>3361567</v>
      </c>
      <c r="K24" s="28">
        <f>3433567-72000</f>
        <v>3361567</v>
      </c>
      <c r="L24" s="26">
        <f>3433567-72000</f>
        <v>3361567</v>
      </c>
      <c r="M24" s="73"/>
    </row>
    <row r="25" spans="1:13" ht="26.25" customHeight="1" thickBot="1" x14ac:dyDescent="0.3">
      <c r="A25" s="88"/>
      <c r="B25" s="85"/>
      <c r="C25" s="85"/>
      <c r="D25" s="122"/>
      <c r="E25" s="34" t="s">
        <v>198</v>
      </c>
      <c r="F25" s="34" t="s">
        <v>199</v>
      </c>
      <c r="G25" s="34" t="s">
        <v>200</v>
      </c>
      <c r="H25" s="34" t="s">
        <v>211</v>
      </c>
      <c r="I25" s="34" t="s">
        <v>267</v>
      </c>
      <c r="J25" s="20">
        <v>72000</v>
      </c>
      <c r="K25" s="28">
        <v>72000</v>
      </c>
      <c r="L25" s="26">
        <v>72000</v>
      </c>
      <c r="M25" s="73"/>
    </row>
    <row r="26" spans="1:13" ht="27.75" customHeight="1" thickBot="1" x14ac:dyDescent="0.3">
      <c r="A26" s="88"/>
      <c r="B26" s="85"/>
      <c r="C26" s="85"/>
      <c r="D26" s="122"/>
      <c r="E26" s="34" t="s">
        <v>198</v>
      </c>
      <c r="F26" s="34" t="s">
        <v>199</v>
      </c>
      <c r="G26" s="34" t="s">
        <v>200</v>
      </c>
      <c r="H26" s="34" t="s">
        <v>214</v>
      </c>
      <c r="I26" s="34" t="s">
        <v>264</v>
      </c>
      <c r="J26" s="20">
        <f>200000+150000</f>
        <v>350000</v>
      </c>
      <c r="K26" s="28">
        <v>0</v>
      </c>
      <c r="L26" s="26">
        <v>0</v>
      </c>
      <c r="M26" s="73"/>
    </row>
    <row r="27" spans="1:13" ht="30" customHeight="1" thickBot="1" x14ac:dyDescent="0.3">
      <c r="A27" s="88"/>
      <c r="B27" s="85"/>
      <c r="C27" s="85"/>
      <c r="D27" s="122"/>
      <c r="E27" s="34" t="s">
        <v>198</v>
      </c>
      <c r="F27" s="34" t="s">
        <v>199</v>
      </c>
      <c r="G27" s="34" t="s">
        <v>200</v>
      </c>
      <c r="H27" s="34" t="s">
        <v>214</v>
      </c>
      <c r="I27" s="34" t="s">
        <v>263</v>
      </c>
      <c r="J27" s="20">
        <f>1128600+2738347.65</f>
        <v>3866947.65</v>
      </c>
      <c r="K27" s="28">
        <v>0</v>
      </c>
      <c r="L27" s="26">
        <v>0</v>
      </c>
      <c r="M27" s="73"/>
    </row>
    <row r="28" spans="1:13" ht="33" customHeight="1" thickBot="1" x14ac:dyDescent="0.3">
      <c r="A28" s="88"/>
      <c r="B28" s="85"/>
      <c r="C28" s="85"/>
      <c r="D28" s="122"/>
      <c r="E28" s="34" t="s">
        <v>198</v>
      </c>
      <c r="F28" s="34" t="s">
        <v>199</v>
      </c>
      <c r="G28" s="34" t="s">
        <v>200</v>
      </c>
      <c r="H28" s="34" t="s">
        <v>216</v>
      </c>
      <c r="I28" s="34" t="s">
        <v>217</v>
      </c>
      <c r="J28" s="20">
        <v>1000000</v>
      </c>
      <c r="K28" s="28">
        <v>2681710</v>
      </c>
      <c r="L28" s="26">
        <v>3030810</v>
      </c>
      <c r="M28" s="73"/>
    </row>
    <row r="29" spans="1:13" ht="33" customHeight="1" thickBot="1" x14ac:dyDescent="0.3">
      <c r="A29" s="88"/>
      <c r="B29" s="85"/>
      <c r="C29" s="85"/>
      <c r="D29" s="122"/>
      <c r="E29" s="34" t="s">
        <v>198</v>
      </c>
      <c r="F29" s="34" t="s">
        <v>199</v>
      </c>
      <c r="G29" s="34" t="s">
        <v>200</v>
      </c>
      <c r="H29" s="34" t="s">
        <v>218</v>
      </c>
      <c r="I29" s="34" t="s">
        <v>219</v>
      </c>
      <c r="J29" s="20">
        <v>80000</v>
      </c>
      <c r="K29" s="28">
        <v>0</v>
      </c>
      <c r="L29" s="26">
        <v>0</v>
      </c>
      <c r="M29" s="73"/>
    </row>
    <row r="30" spans="1:13" ht="36.75" customHeight="1" thickBot="1" x14ac:dyDescent="0.3">
      <c r="A30" s="88"/>
      <c r="B30" s="85"/>
      <c r="C30" s="85"/>
      <c r="D30" s="122"/>
      <c r="E30" s="34" t="s">
        <v>198</v>
      </c>
      <c r="F30" s="34" t="s">
        <v>199</v>
      </c>
      <c r="G30" s="34" t="s">
        <v>200</v>
      </c>
      <c r="H30" s="34" t="s">
        <v>220</v>
      </c>
      <c r="I30" s="34" t="s">
        <v>221</v>
      </c>
      <c r="J30" s="20">
        <v>2373045</v>
      </c>
      <c r="K30" s="28">
        <v>2373045</v>
      </c>
      <c r="L30" s="26">
        <v>2373045</v>
      </c>
      <c r="M30" s="73"/>
    </row>
    <row r="31" spans="1:13" ht="30" customHeight="1" thickBot="1" x14ac:dyDescent="0.3">
      <c r="A31" s="88"/>
      <c r="B31" s="85"/>
      <c r="C31" s="85"/>
      <c r="D31" s="122"/>
      <c r="E31" s="34" t="s">
        <v>198</v>
      </c>
      <c r="F31" s="34" t="s">
        <v>199</v>
      </c>
      <c r="G31" s="34" t="s">
        <v>200</v>
      </c>
      <c r="H31" s="34" t="s">
        <v>234</v>
      </c>
      <c r="I31" s="34" t="s">
        <v>235</v>
      </c>
      <c r="J31" s="20">
        <v>83420</v>
      </c>
      <c r="K31" s="28">
        <v>0</v>
      </c>
      <c r="L31" s="26">
        <v>0</v>
      </c>
      <c r="M31" s="73"/>
    </row>
    <row r="32" spans="1:13" ht="31.5" customHeight="1" thickBot="1" x14ac:dyDescent="0.3">
      <c r="A32" s="88"/>
      <c r="B32" s="85"/>
      <c r="C32" s="85"/>
      <c r="D32" s="122"/>
      <c r="E32" s="34" t="s">
        <v>198</v>
      </c>
      <c r="F32" s="34" t="s">
        <v>199</v>
      </c>
      <c r="G32" s="34" t="s">
        <v>200</v>
      </c>
      <c r="H32" s="34" t="s">
        <v>234</v>
      </c>
      <c r="I32" s="34" t="s">
        <v>236</v>
      </c>
      <c r="J32" s="20">
        <v>150000</v>
      </c>
      <c r="K32" s="28">
        <v>0</v>
      </c>
      <c r="L32" s="26">
        <v>0</v>
      </c>
      <c r="M32" s="73"/>
    </row>
    <row r="33" spans="1:13" ht="33" customHeight="1" thickBot="1" x14ac:dyDescent="0.3">
      <c r="A33" s="88"/>
      <c r="B33" s="85"/>
      <c r="C33" s="85"/>
      <c r="D33" s="122"/>
      <c r="E33" s="34" t="s">
        <v>198</v>
      </c>
      <c r="F33" s="34" t="s">
        <v>199</v>
      </c>
      <c r="G33" s="34" t="s">
        <v>200</v>
      </c>
      <c r="H33" s="34" t="s">
        <v>239</v>
      </c>
      <c r="I33" s="34" t="s">
        <v>240</v>
      </c>
      <c r="J33" s="20">
        <v>30000</v>
      </c>
      <c r="K33" s="28">
        <v>0</v>
      </c>
      <c r="L33" s="26">
        <v>0</v>
      </c>
      <c r="M33" s="73"/>
    </row>
    <row r="34" spans="1:13" ht="33.75" customHeight="1" thickBot="1" x14ac:dyDescent="0.3">
      <c r="A34" s="88"/>
      <c r="B34" s="85"/>
      <c r="C34" s="85"/>
      <c r="D34" s="122"/>
      <c r="E34" s="34" t="s">
        <v>198</v>
      </c>
      <c r="F34" s="34" t="s">
        <v>199</v>
      </c>
      <c r="G34" s="34" t="s">
        <v>200</v>
      </c>
      <c r="H34" s="34" t="s">
        <v>241</v>
      </c>
      <c r="I34" s="34" t="s">
        <v>242</v>
      </c>
      <c r="J34" s="20">
        <f>2929871+100000</f>
        <v>3029871</v>
      </c>
      <c r="K34" s="28">
        <v>0</v>
      </c>
      <c r="L34" s="26">
        <v>0</v>
      </c>
      <c r="M34" s="73"/>
    </row>
    <row r="35" spans="1:13" ht="33.75" customHeight="1" thickBot="1" x14ac:dyDescent="0.3">
      <c r="A35" s="88"/>
      <c r="B35" s="85"/>
      <c r="C35" s="85"/>
      <c r="D35" s="122"/>
      <c r="E35" s="34" t="s">
        <v>198</v>
      </c>
      <c r="F35" s="34" t="s">
        <v>199</v>
      </c>
      <c r="G35" s="34" t="s">
        <v>200</v>
      </c>
      <c r="H35" s="34" t="s">
        <v>241</v>
      </c>
      <c r="I35" s="34" t="s">
        <v>270</v>
      </c>
      <c r="J35" s="20">
        <v>159164</v>
      </c>
      <c r="K35" s="28">
        <v>0</v>
      </c>
      <c r="L35" s="26">
        <v>0</v>
      </c>
      <c r="M35" s="73"/>
    </row>
    <row r="36" spans="1:13" ht="33" customHeight="1" thickBot="1" x14ac:dyDescent="0.3">
      <c r="A36" s="88"/>
      <c r="B36" s="85"/>
      <c r="C36" s="85"/>
      <c r="D36" s="122"/>
      <c r="E36" s="34" t="s">
        <v>198</v>
      </c>
      <c r="F36" s="34" t="s">
        <v>199</v>
      </c>
      <c r="G36" s="34" t="s">
        <v>200</v>
      </c>
      <c r="H36" s="34" t="s">
        <v>241</v>
      </c>
      <c r="I36" s="34" t="s">
        <v>243</v>
      </c>
      <c r="J36" s="20">
        <f>510485+200000</f>
        <v>710485</v>
      </c>
      <c r="K36" s="28">
        <v>0</v>
      </c>
      <c r="L36" s="26">
        <v>0</v>
      </c>
      <c r="M36" s="73"/>
    </row>
    <row r="37" spans="1:13" ht="31.5" customHeight="1" thickBot="1" x14ac:dyDescent="0.3">
      <c r="A37" s="88"/>
      <c r="B37" s="85"/>
      <c r="C37" s="85"/>
      <c r="D37" s="122"/>
      <c r="E37" s="34" t="s">
        <v>198</v>
      </c>
      <c r="F37" s="34" t="s">
        <v>199</v>
      </c>
      <c r="G37" s="34" t="s">
        <v>200</v>
      </c>
      <c r="H37" s="34" t="s">
        <v>244</v>
      </c>
      <c r="I37" s="34" t="s">
        <v>245</v>
      </c>
      <c r="J37" s="43">
        <v>15000</v>
      </c>
      <c r="K37" s="44">
        <v>0</v>
      </c>
      <c r="L37" s="45">
        <v>0</v>
      </c>
      <c r="M37" s="73"/>
    </row>
    <row r="38" spans="1:13" ht="39" customHeight="1" thickBot="1" x14ac:dyDescent="0.3">
      <c r="A38" s="88"/>
      <c r="B38" s="85"/>
      <c r="C38" s="85"/>
      <c r="D38" s="122"/>
      <c r="E38" s="34" t="s">
        <v>198</v>
      </c>
      <c r="F38" s="34" t="s">
        <v>199</v>
      </c>
      <c r="G38" s="34" t="s">
        <v>200</v>
      </c>
      <c r="H38" s="34" t="s">
        <v>246</v>
      </c>
      <c r="I38" s="42" t="s">
        <v>247</v>
      </c>
      <c r="J38" s="26">
        <v>2781110</v>
      </c>
      <c r="K38" s="26">
        <v>2781110</v>
      </c>
      <c r="L38" s="26">
        <v>2781110</v>
      </c>
      <c r="M38" s="123"/>
    </row>
    <row r="39" spans="1:13" ht="31.5" customHeight="1" thickBot="1" x14ac:dyDescent="0.3">
      <c r="A39" s="88"/>
      <c r="B39" s="85"/>
      <c r="C39" s="85"/>
      <c r="D39" s="68"/>
      <c r="E39" s="34" t="s">
        <v>198</v>
      </c>
      <c r="F39" s="34" t="s">
        <v>199</v>
      </c>
      <c r="G39" s="34" t="s">
        <v>200</v>
      </c>
      <c r="H39" s="34" t="s">
        <v>248</v>
      </c>
      <c r="I39" s="34" t="s">
        <v>249</v>
      </c>
      <c r="J39" s="20">
        <v>15579597</v>
      </c>
      <c r="K39" s="46">
        <v>15579597</v>
      </c>
      <c r="L39" s="47">
        <v>15579597</v>
      </c>
      <c r="M39" s="73"/>
    </row>
    <row r="40" spans="1:13" ht="31.5" customHeight="1" thickBot="1" x14ac:dyDescent="0.3">
      <c r="A40" s="88"/>
      <c r="B40" s="85"/>
      <c r="C40" s="85"/>
      <c r="D40" s="68"/>
      <c r="E40" s="34" t="s">
        <v>198</v>
      </c>
      <c r="F40" s="34" t="s">
        <v>199</v>
      </c>
      <c r="G40" s="34" t="s">
        <v>200</v>
      </c>
      <c r="H40" s="34" t="s">
        <v>272</v>
      </c>
      <c r="I40" s="34" t="s">
        <v>273</v>
      </c>
      <c r="J40" s="20">
        <v>409946.55</v>
      </c>
      <c r="K40" s="46">
        <v>0</v>
      </c>
      <c r="L40" s="47">
        <v>0</v>
      </c>
      <c r="M40" s="73"/>
    </row>
    <row r="41" spans="1:13" ht="31.5" customHeight="1" thickBot="1" x14ac:dyDescent="0.3">
      <c r="A41" s="88"/>
      <c r="B41" s="85"/>
      <c r="C41" s="85"/>
      <c r="D41" s="68"/>
      <c r="E41" s="34" t="s">
        <v>198</v>
      </c>
      <c r="F41" s="34" t="s">
        <v>199</v>
      </c>
      <c r="G41" s="34" t="s">
        <v>200</v>
      </c>
      <c r="H41" s="34" t="s">
        <v>272</v>
      </c>
      <c r="I41" s="34" t="s">
        <v>251</v>
      </c>
      <c r="J41" s="20">
        <v>363581.84</v>
      </c>
      <c r="K41" s="46">
        <v>0</v>
      </c>
      <c r="L41" s="47">
        <v>0</v>
      </c>
      <c r="M41" s="73"/>
    </row>
    <row r="42" spans="1:13" ht="31.5" customHeight="1" thickBot="1" x14ac:dyDescent="0.3">
      <c r="A42" s="88"/>
      <c r="B42" s="85"/>
      <c r="C42" s="85"/>
      <c r="D42" s="68"/>
      <c r="E42" s="34" t="s">
        <v>198</v>
      </c>
      <c r="F42" s="34" t="s">
        <v>199</v>
      </c>
      <c r="G42" s="34" t="s">
        <v>200</v>
      </c>
      <c r="H42" s="34" t="s">
        <v>250</v>
      </c>
      <c r="I42" s="34" t="s">
        <v>273</v>
      </c>
      <c r="J42" s="20">
        <v>800000</v>
      </c>
      <c r="K42" s="46">
        <v>0</v>
      </c>
      <c r="L42" s="47">
        <v>0</v>
      </c>
      <c r="M42" s="73"/>
    </row>
    <row r="43" spans="1:13" ht="31.5" customHeight="1" thickBot="1" x14ac:dyDescent="0.3">
      <c r="A43" s="88"/>
      <c r="B43" s="85"/>
      <c r="C43" s="85"/>
      <c r="D43" s="68"/>
      <c r="E43" s="34" t="s">
        <v>198</v>
      </c>
      <c r="F43" s="34" t="s">
        <v>199</v>
      </c>
      <c r="G43" s="34" t="s">
        <v>200</v>
      </c>
      <c r="H43" s="34" t="s">
        <v>250</v>
      </c>
      <c r="I43" s="34" t="s">
        <v>251</v>
      </c>
      <c r="J43" s="20">
        <v>0</v>
      </c>
      <c r="K43" s="28">
        <v>2545071</v>
      </c>
      <c r="L43" s="26">
        <v>0</v>
      </c>
      <c r="M43" s="73"/>
    </row>
    <row r="44" spans="1:13" ht="31.5" customHeight="1" thickBot="1" x14ac:dyDescent="0.3">
      <c r="A44" s="88"/>
      <c r="B44" s="85"/>
      <c r="C44" s="85"/>
      <c r="D44" s="68"/>
      <c r="E44" s="34" t="s">
        <v>198</v>
      </c>
      <c r="F44" s="34" t="s">
        <v>199</v>
      </c>
      <c r="G44" s="34" t="s">
        <v>200</v>
      </c>
      <c r="H44" s="34" t="s">
        <v>278</v>
      </c>
      <c r="I44" s="34" t="s">
        <v>279</v>
      </c>
      <c r="J44" s="20">
        <v>1600000</v>
      </c>
      <c r="K44" s="28"/>
      <c r="L44" s="26"/>
      <c r="M44" s="73"/>
    </row>
    <row r="45" spans="1:13" ht="31.5" customHeight="1" thickBot="1" x14ac:dyDescent="0.3">
      <c r="A45" s="88"/>
      <c r="B45" s="85"/>
      <c r="C45" s="85"/>
      <c r="D45" s="68"/>
      <c r="E45" s="34" t="s">
        <v>198</v>
      </c>
      <c r="F45" s="34" t="s">
        <v>199</v>
      </c>
      <c r="G45" s="34" t="s">
        <v>200</v>
      </c>
      <c r="H45" s="34" t="s">
        <v>281</v>
      </c>
      <c r="I45" s="34" t="s">
        <v>282</v>
      </c>
      <c r="J45" s="20">
        <v>0</v>
      </c>
      <c r="K45" s="28">
        <v>315789.46999999997</v>
      </c>
      <c r="L45" s="26">
        <v>1052631.58</v>
      </c>
      <c r="M45" s="73"/>
    </row>
    <row r="46" spans="1:13" ht="41.25" customHeight="1" thickBot="1" x14ac:dyDescent="0.3">
      <c r="A46" s="88"/>
      <c r="B46" s="85"/>
      <c r="C46" s="85"/>
      <c r="D46" s="68"/>
      <c r="E46" s="33" t="s">
        <v>198</v>
      </c>
      <c r="F46" s="33" t="s">
        <v>199</v>
      </c>
      <c r="G46" s="33" t="s">
        <v>253</v>
      </c>
      <c r="H46" s="33" t="s">
        <v>254</v>
      </c>
      <c r="I46" s="33" t="s">
        <v>255</v>
      </c>
      <c r="J46" s="19">
        <v>16800</v>
      </c>
      <c r="K46" s="27">
        <f t="shared" ref="K46:L46" si="0">K51</f>
        <v>0</v>
      </c>
      <c r="L46" s="8">
        <f t="shared" si="0"/>
        <v>0</v>
      </c>
      <c r="M46" s="73"/>
    </row>
    <row r="47" spans="1:13" ht="16.5" hidden="1" thickBot="1" x14ac:dyDescent="0.3">
      <c r="A47" s="88"/>
      <c r="B47" s="85"/>
      <c r="C47" s="85"/>
      <c r="D47" s="11"/>
      <c r="E47" s="34"/>
      <c r="F47" s="34"/>
      <c r="G47" s="34"/>
      <c r="H47" s="34"/>
      <c r="I47" s="34"/>
      <c r="J47" s="20"/>
      <c r="K47" s="28"/>
      <c r="L47" s="26"/>
      <c r="M47" s="73"/>
    </row>
    <row r="48" spans="1:13" ht="27" customHeight="1" thickBot="1" x14ac:dyDescent="0.3">
      <c r="A48" s="88"/>
      <c r="B48" s="85"/>
      <c r="C48" s="85"/>
      <c r="D48" s="67" t="s">
        <v>3</v>
      </c>
      <c r="E48" s="33" t="s">
        <v>198</v>
      </c>
      <c r="F48" s="33" t="s">
        <v>199</v>
      </c>
      <c r="G48" s="33" t="s">
        <v>200</v>
      </c>
      <c r="H48" s="33" t="s">
        <v>205</v>
      </c>
      <c r="I48" s="33" t="s">
        <v>206</v>
      </c>
      <c r="J48" s="19">
        <v>5980</v>
      </c>
      <c r="K48" s="27">
        <v>5980</v>
      </c>
      <c r="L48" s="8">
        <v>5980</v>
      </c>
      <c r="M48" s="73"/>
    </row>
    <row r="49" spans="1:13" ht="30.75" customHeight="1" thickBot="1" x14ac:dyDescent="0.3">
      <c r="A49" s="88"/>
      <c r="B49" s="85"/>
      <c r="C49" s="85"/>
      <c r="D49" s="68"/>
      <c r="E49" s="34" t="s">
        <v>198</v>
      </c>
      <c r="F49" s="34" t="s">
        <v>199</v>
      </c>
      <c r="G49" s="34" t="s">
        <v>200</v>
      </c>
      <c r="H49" s="34" t="s">
        <v>209</v>
      </c>
      <c r="I49" s="34" t="s">
        <v>210</v>
      </c>
      <c r="J49" s="20">
        <v>793060</v>
      </c>
      <c r="K49" s="28">
        <v>793060</v>
      </c>
      <c r="L49" s="26">
        <v>793060</v>
      </c>
      <c r="M49" s="73"/>
    </row>
    <row r="50" spans="1:13" ht="30.75" customHeight="1" thickBot="1" x14ac:dyDescent="0.3">
      <c r="A50" s="88"/>
      <c r="B50" s="85"/>
      <c r="C50" s="85"/>
      <c r="D50" s="66"/>
      <c r="E50" s="34" t="s">
        <v>198</v>
      </c>
      <c r="F50" s="34" t="s">
        <v>199</v>
      </c>
      <c r="G50" s="34" t="s">
        <v>200</v>
      </c>
      <c r="H50" s="34" t="s">
        <v>232</v>
      </c>
      <c r="I50" s="34" t="s">
        <v>233</v>
      </c>
      <c r="J50" s="20">
        <v>122358.11</v>
      </c>
      <c r="K50" s="28">
        <v>127007.72</v>
      </c>
      <c r="L50" s="26">
        <v>132088.04</v>
      </c>
      <c r="M50" s="73"/>
    </row>
    <row r="51" spans="1:13" ht="30.75" hidden="1" customHeight="1" thickBot="1" x14ac:dyDescent="0.3">
      <c r="A51" s="88"/>
      <c r="B51" s="85"/>
      <c r="C51" s="85"/>
      <c r="D51" s="39"/>
      <c r="E51" s="34"/>
      <c r="F51" s="34"/>
      <c r="G51" s="34"/>
      <c r="H51" s="34"/>
      <c r="I51" s="34"/>
      <c r="J51" s="20"/>
      <c r="K51" s="28"/>
      <c r="L51" s="26"/>
      <c r="M51" s="73"/>
    </row>
    <row r="52" spans="1:13" ht="30.75" hidden="1" customHeight="1" thickBot="1" x14ac:dyDescent="0.3">
      <c r="A52" s="88"/>
      <c r="B52" s="85"/>
      <c r="C52" s="85"/>
      <c r="D52" s="39"/>
      <c r="E52" s="34"/>
      <c r="F52" s="34"/>
      <c r="G52" s="34"/>
      <c r="H52" s="34"/>
      <c r="I52" s="34"/>
      <c r="J52" s="20"/>
      <c r="K52" s="28"/>
      <c r="L52" s="26"/>
      <c r="M52" s="73"/>
    </row>
    <row r="53" spans="1:13" ht="23.25" customHeight="1" thickBot="1" x14ac:dyDescent="0.3">
      <c r="A53" s="88"/>
      <c r="B53" s="85"/>
      <c r="C53" s="85"/>
      <c r="D53" s="67" t="s">
        <v>4</v>
      </c>
      <c r="E53" s="33" t="s">
        <v>198</v>
      </c>
      <c r="F53" s="33" t="s">
        <v>199</v>
      </c>
      <c r="G53" s="33" t="s">
        <v>200</v>
      </c>
      <c r="H53" s="33" t="s">
        <v>207</v>
      </c>
      <c r="I53" s="33" t="s">
        <v>208</v>
      </c>
      <c r="J53" s="19">
        <v>815345</v>
      </c>
      <c r="K53" s="27">
        <v>815345</v>
      </c>
      <c r="L53" s="8">
        <v>815345</v>
      </c>
      <c r="M53" s="73"/>
    </row>
    <row r="54" spans="1:13" ht="30.75" customHeight="1" thickBot="1" x14ac:dyDescent="0.3">
      <c r="A54" s="88"/>
      <c r="B54" s="85"/>
      <c r="C54" s="85"/>
      <c r="D54" s="68"/>
      <c r="E54" s="34" t="s">
        <v>198</v>
      </c>
      <c r="F54" s="34" t="s">
        <v>199</v>
      </c>
      <c r="G54" s="34" t="s">
        <v>200</v>
      </c>
      <c r="H54" s="34" t="s">
        <v>212</v>
      </c>
      <c r="I54" s="34" t="s">
        <v>213</v>
      </c>
      <c r="J54" s="20">
        <v>65462.75</v>
      </c>
      <c r="K54" s="28">
        <v>70699.77</v>
      </c>
      <c r="L54" s="26">
        <v>78555.3</v>
      </c>
      <c r="M54" s="73"/>
    </row>
    <row r="55" spans="1:13" ht="30.75" customHeight="1" thickBot="1" x14ac:dyDescent="0.3">
      <c r="A55" s="88"/>
      <c r="B55" s="85"/>
      <c r="C55" s="85"/>
      <c r="D55" s="68"/>
      <c r="E55" s="34" t="s">
        <v>198</v>
      </c>
      <c r="F55" s="34" t="s">
        <v>199</v>
      </c>
      <c r="G55" s="34" t="s">
        <v>200</v>
      </c>
      <c r="H55" s="34" t="s">
        <v>222</v>
      </c>
      <c r="I55" s="34" t="s">
        <v>223</v>
      </c>
      <c r="J55" s="20">
        <v>165000</v>
      </c>
      <c r="K55" s="28">
        <v>165000</v>
      </c>
      <c r="L55" s="26">
        <v>165000</v>
      </c>
      <c r="M55" s="73"/>
    </row>
    <row r="56" spans="1:13" ht="30.75" customHeight="1" thickBot="1" x14ac:dyDescent="0.3">
      <c r="A56" s="88"/>
      <c r="B56" s="85"/>
      <c r="C56" s="85"/>
      <c r="D56" s="68"/>
      <c r="E56" s="34" t="s">
        <v>198</v>
      </c>
      <c r="F56" s="34" t="s">
        <v>199</v>
      </c>
      <c r="G56" s="34" t="s">
        <v>200</v>
      </c>
      <c r="H56" s="34" t="s">
        <v>222</v>
      </c>
      <c r="I56" s="34" t="s">
        <v>224</v>
      </c>
      <c r="J56" s="20">
        <v>652116</v>
      </c>
      <c r="K56" s="28">
        <v>652116</v>
      </c>
      <c r="L56" s="26">
        <v>652116</v>
      </c>
      <c r="M56" s="73"/>
    </row>
    <row r="57" spans="1:13" ht="30.75" customHeight="1" thickBot="1" x14ac:dyDescent="0.3">
      <c r="A57" s="88"/>
      <c r="B57" s="85"/>
      <c r="C57" s="85"/>
      <c r="D57" s="68"/>
      <c r="E57" s="34" t="s">
        <v>198</v>
      </c>
      <c r="F57" s="34" t="s">
        <v>199</v>
      </c>
      <c r="G57" s="34" t="s">
        <v>200</v>
      </c>
      <c r="H57" s="34" t="s">
        <v>222</v>
      </c>
      <c r="I57" s="34" t="s">
        <v>227</v>
      </c>
      <c r="J57" s="20">
        <v>28000</v>
      </c>
      <c r="K57" s="28">
        <v>28000</v>
      </c>
      <c r="L57" s="26">
        <v>35000</v>
      </c>
      <c r="M57" s="73"/>
    </row>
    <row r="58" spans="1:13" ht="30.75" customHeight="1" thickBot="1" x14ac:dyDescent="0.3">
      <c r="A58" s="88"/>
      <c r="B58" s="85"/>
      <c r="C58" s="85"/>
      <c r="D58" s="68"/>
      <c r="E58" s="34" t="s">
        <v>198</v>
      </c>
      <c r="F58" s="34" t="s">
        <v>199</v>
      </c>
      <c r="G58" s="34" t="s">
        <v>200</v>
      </c>
      <c r="H58" s="34" t="s">
        <v>222</v>
      </c>
      <c r="I58" s="34" t="s">
        <v>229</v>
      </c>
      <c r="J58" s="20">
        <v>6942184</v>
      </c>
      <c r="K58" s="28">
        <v>8078884</v>
      </c>
      <c r="L58" s="26">
        <v>8610384</v>
      </c>
      <c r="M58" s="73"/>
    </row>
    <row r="59" spans="1:13" ht="30.75" customHeight="1" thickBot="1" x14ac:dyDescent="0.3">
      <c r="A59" s="88"/>
      <c r="B59" s="85"/>
      <c r="C59" s="85"/>
      <c r="D59" s="68"/>
      <c r="E59" s="34" t="s">
        <v>198</v>
      </c>
      <c r="F59" s="34" t="s">
        <v>199</v>
      </c>
      <c r="G59" s="34" t="s">
        <v>200</v>
      </c>
      <c r="H59" s="34" t="s">
        <v>222</v>
      </c>
      <c r="I59" s="34" t="s">
        <v>231</v>
      </c>
      <c r="J59" s="20">
        <v>10035960</v>
      </c>
      <c r="K59" s="28">
        <v>10035960</v>
      </c>
      <c r="L59" s="26">
        <v>10035960</v>
      </c>
      <c r="M59" s="73"/>
    </row>
    <row r="60" spans="1:13" ht="30.75" customHeight="1" thickBot="1" x14ac:dyDescent="0.3">
      <c r="A60" s="88"/>
      <c r="B60" s="85"/>
      <c r="C60" s="85"/>
      <c r="D60" s="68"/>
      <c r="E60" s="34" t="s">
        <v>198</v>
      </c>
      <c r="F60" s="34" t="s">
        <v>199</v>
      </c>
      <c r="G60" s="34" t="s">
        <v>200</v>
      </c>
      <c r="H60" s="34" t="s">
        <v>237</v>
      </c>
      <c r="I60" s="34" t="s">
        <v>238</v>
      </c>
      <c r="J60" s="20">
        <v>163029</v>
      </c>
      <c r="K60" s="28">
        <v>163029</v>
      </c>
      <c r="L60" s="26">
        <v>163029</v>
      </c>
      <c r="M60" s="73"/>
    </row>
    <row r="61" spans="1:13" ht="30.75" customHeight="1" thickBot="1" x14ac:dyDescent="0.3">
      <c r="A61" s="88"/>
      <c r="B61" s="85"/>
      <c r="C61" s="85"/>
      <c r="D61" s="68"/>
      <c r="E61" s="34" t="s">
        <v>198</v>
      </c>
      <c r="F61" s="34" t="s">
        <v>199</v>
      </c>
      <c r="G61" s="34" t="s">
        <v>200</v>
      </c>
      <c r="H61" s="34" t="s">
        <v>272</v>
      </c>
      <c r="I61" s="34" t="s">
        <v>251</v>
      </c>
      <c r="J61" s="20">
        <v>6908055</v>
      </c>
      <c r="K61" s="28">
        <v>0</v>
      </c>
      <c r="L61" s="26">
        <v>0</v>
      </c>
      <c r="M61" s="73"/>
    </row>
    <row r="62" spans="1:13" ht="27.75" customHeight="1" thickBot="1" x14ac:dyDescent="0.3">
      <c r="A62" s="88"/>
      <c r="B62" s="85"/>
      <c r="C62" s="85"/>
      <c r="D62" s="66"/>
      <c r="E62" s="33" t="s">
        <v>198</v>
      </c>
      <c r="F62" s="33" t="s">
        <v>199</v>
      </c>
      <c r="G62" s="33" t="s">
        <v>200</v>
      </c>
      <c r="H62" s="33" t="s">
        <v>281</v>
      </c>
      <c r="I62" s="33" t="s">
        <v>282</v>
      </c>
      <c r="J62" s="7">
        <v>0</v>
      </c>
      <c r="K62" s="27">
        <v>6000000</v>
      </c>
      <c r="L62" s="8">
        <v>20000000</v>
      </c>
      <c r="M62" s="73"/>
    </row>
    <row r="63" spans="1:13" ht="30.75" thickBot="1" x14ac:dyDescent="0.3">
      <c r="A63" s="88"/>
      <c r="B63" s="85"/>
      <c r="C63" s="85"/>
      <c r="D63" s="9" t="s">
        <v>5</v>
      </c>
      <c r="E63" s="33"/>
      <c r="F63" s="33"/>
      <c r="G63" s="33"/>
      <c r="H63" s="33"/>
      <c r="I63" s="40"/>
      <c r="J63" s="26">
        <f>2715000+88000</f>
        <v>2803000</v>
      </c>
      <c r="K63" s="41">
        <f t="shared" ref="K63:L63" si="1">2715000+88000</f>
        <v>2803000</v>
      </c>
      <c r="L63" s="26">
        <f t="shared" si="1"/>
        <v>2803000</v>
      </c>
      <c r="M63" s="73"/>
    </row>
    <row r="64" spans="1:13" ht="35.25" customHeight="1" thickBot="1" x14ac:dyDescent="0.3">
      <c r="A64" s="89"/>
      <c r="B64" s="86"/>
      <c r="C64" s="86"/>
      <c r="D64" s="9" t="s">
        <v>6</v>
      </c>
      <c r="E64" s="33"/>
      <c r="F64" s="33"/>
      <c r="G64" s="33"/>
      <c r="H64" s="33"/>
      <c r="I64" s="33"/>
      <c r="J64" s="19">
        <f>SUM(J21:J63)</f>
        <v>78240890.900000006</v>
      </c>
      <c r="K64" s="27">
        <f>SUM(K21:K63)</f>
        <v>71248881.960000008</v>
      </c>
      <c r="L64" s="8">
        <f>SUM(L21:L63)</f>
        <v>84296452.919999987</v>
      </c>
      <c r="M64" s="74"/>
    </row>
    <row r="65" spans="1:13" ht="45.75" customHeight="1" thickBot="1" x14ac:dyDescent="0.3">
      <c r="A65" s="87">
        <v>1</v>
      </c>
      <c r="B65" s="84" t="s">
        <v>42</v>
      </c>
      <c r="C65" s="84" t="s">
        <v>2</v>
      </c>
      <c r="D65" s="67" t="s">
        <v>17</v>
      </c>
      <c r="E65" s="33" t="s">
        <v>198</v>
      </c>
      <c r="F65" s="33" t="s">
        <v>199</v>
      </c>
      <c r="G65" s="33" t="s">
        <v>200</v>
      </c>
      <c r="H65" s="33" t="s">
        <v>201</v>
      </c>
      <c r="I65" s="33" t="s">
        <v>202</v>
      </c>
      <c r="J65" s="19">
        <v>1046629</v>
      </c>
      <c r="K65" s="27">
        <v>1046629</v>
      </c>
      <c r="L65" s="8">
        <v>1046629</v>
      </c>
      <c r="M65" s="72" t="s">
        <v>257</v>
      </c>
    </row>
    <row r="66" spans="1:13" ht="45.75" customHeight="1" thickBot="1" x14ac:dyDescent="0.3">
      <c r="A66" s="88"/>
      <c r="B66" s="85"/>
      <c r="C66" s="85"/>
      <c r="D66" s="68"/>
      <c r="E66" s="33" t="s">
        <v>198</v>
      </c>
      <c r="F66" s="33" t="s">
        <v>199</v>
      </c>
      <c r="G66" s="33" t="s">
        <v>200</v>
      </c>
      <c r="H66" s="33" t="s">
        <v>201</v>
      </c>
      <c r="I66" s="33" t="s">
        <v>203</v>
      </c>
      <c r="J66" s="19">
        <v>10762177</v>
      </c>
      <c r="K66" s="27">
        <f>10762177-7895</f>
        <v>10754282</v>
      </c>
      <c r="L66" s="8">
        <f>10762177-52631</f>
        <v>10709546</v>
      </c>
      <c r="M66" s="73"/>
    </row>
    <row r="67" spans="1:13" ht="45.75" customHeight="1" thickBot="1" x14ac:dyDescent="0.3">
      <c r="A67" s="88"/>
      <c r="B67" s="85"/>
      <c r="C67" s="85"/>
      <c r="D67" s="66"/>
      <c r="E67" s="33" t="s">
        <v>198</v>
      </c>
      <c r="F67" s="33" t="s">
        <v>199</v>
      </c>
      <c r="G67" s="33" t="s">
        <v>200</v>
      </c>
      <c r="H67" s="33" t="s">
        <v>201</v>
      </c>
      <c r="I67" s="33" t="s">
        <v>204</v>
      </c>
      <c r="J67" s="19">
        <v>100000</v>
      </c>
      <c r="K67" s="27">
        <v>0</v>
      </c>
      <c r="L67" s="8">
        <v>0</v>
      </c>
      <c r="M67" s="73"/>
    </row>
    <row r="68" spans="1:13" ht="45.75" customHeight="1" thickBot="1" x14ac:dyDescent="0.3">
      <c r="A68" s="88"/>
      <c r="B68" s="85"/>
      <c r="C68" s="85"/>
      <c r="D68" s="9" t="s">
        <v>3</v>
      </c>
      <c r="E68" s="33"/>
      <c r="F68" s="33"/>
      <c r="G68" s="33"/>
      <c r="H68" s="33"/>
      <c r="I68" s="33"/>
      <c r="J68" s="19">
        <f t="shared" ref="J68:J70" si="2">J73+J78+J83+J93</f>
        <v>0</v>
      </c>
      <c r="K68" s="27">
        <f t="shared" ref="K68:L68" si="3">K73+K78+K83+K93</f>
        <v>0</v>
      </c>
      <c r="L68" s="8">
        <f t="shared" si="3"/>
        <v>0</v>
      </c>
      <c r="M68" s="73"/>
    </row>
    <row r="69" spans="1:13" ht="45.75" customHeight="1" thickBot="1" x14ac:dyDescent="0.3">
      <c r="A69" s="88"/>
      <c r="B69" s="85"/>
      <c r="C69" s="85"/>
      <c r="D69" s="9" t="s">
        <v>4</v>
      </c>
      <c r="E69" s="33"/>
      <c r="F69" s="33"/>
      <c r="G69" s="33"/>
      <c r="H69" s="33"/>
      <c r="I69" s="33"/>
      <c r="J69" s="19">
        <v>0</v>
      </c>
      <c r="K69" s="27">
        <v>0</v>
      </c>
      <c r="L69" s="8">
        <v>0</v>
      </c>
      <c r="M69" s="73"/>
    </row>
    <row r="70" spans="1:13" ht="30.75" customHeight="1" thickBot="1" x14ac:dyDescent="0.3">
      <c r="A70" s="88"/>
      <c r="B70" s="85"/>
      <c r="C70" s="85"/>
      <c r="D70" s="9" t="s">
        <v>5</v>
      </c>
      <c r="E70" s="33"/>
      <c r="F70" s="33"/>
      <c r="G70" s="33"/>
      <c r="H70" s="33"/>
      <c r="I70" s="33"/>
      <c r="J70" s="19">
        <f t="shared" si="2"/>
        <v>0</v>
      </c>
      <c r="K70" s="27">
        <f t="shared" ref="K70:L70" si="4">K75+K80+K85+K95</f>
        <v>0</v>
      </c>
      <c r="L70" s="8">
        <f t="shared" si="4"/>
        <v>0</v>
      </c>
      <c r="M70" s="73"/>
    </row>
    <row r="71" spans="1:13" ht="16.5" customHeight="1" thickBot="1" x14ac:dyDescent="0.3">
      <c r="A71" s="89"/>
      <c r="B71" s="86"/>
      <c r="C71" s="86"/>
      <c r="D71" s="9" t="s">
        <v>6</v>
      </c>
      <c r="E71" s="33"/>
      <c r="F71" s="33"/>
      <c r="G71" s="33"/>
      <c r="H71" s="33"/>
      <c r="I71" s="33"/>
      <c r="J71" s="19">
        <f>J65+J66+J67</f>
        <v>11908806</v>
      </c>
      <c r="K71" s="19">
        <f t="shared" ref="K71:L71" si="5">K65+K66+K67</f>
        <v>11800911</v>
      </c>
      <c r="L71" s="19">
        <f t="shared" si="5"/>
        <v>11756175</v>
      </c>
      <c r="M71" s="74"/>
    </row>
    <row r="72" spans="1:13" ht="45" customHeight="1" thickBot="1" x14ac:dyDescent="0.3">
      <c r="A72" s="78" t="s">
        <v>43</v>
      </c>
      <c r="B72" s="84" t="s">
        <v>127</v>
      </c>
      <c r="C72" s="84" t="s">
        <v>2</v>
      </c>
      <c r="D72" s="9" t="s">
        <v>17</v>
      </c>
      <c r="E72" s="33" t="s">
        <v>198</v>
      </c>
      <c r="F72" s="33" t="s">
        <v>199</v>
      </c>
      <c r="G72" s="33" t="s">
        <v>200</v>
      </c>
      <c r="H72" s="33" t="s">
        <v>201</v>
      </c>
      <c r="I72" s="33" t="s">
        <v>202</v>
      </c>
      <c r="J72" s="19">
        <v>1046629</v>
      </c>
      <c r="K72" s="27">
        <v>1046629</v>
      </c>
      <c r="L72" s="8">
        <v>1046629</v>
      </c>
      <c r="M72" s="72"/>
    </row>
    <row r="73" spans="1:13" ht="45.75" customHeight="1" thickBot="1" x14ac:dyDescent="0.3">
      <c r="A73" s="79"/>
      <c r="B73" s="85"/>
      <c r="C73" s="85"/>
      <c r="D73" s="9" t="s">
        <v>3</v>
      </c>
      <c r="E73" s="33"/>
      <c r="F73" s="33"/>
      <c r="G73" s="33"/>
      <c r="H73" s="33"/>
      <c r="I73" s="33"/>
      <c r="J73" s="19">
        <v>0</v>
      </c>
      <c r="K73" s="27">
        <v>0</v>
      </c>
      <c r="L73" s="8">
        <v>0</v>
      </c>
      <c r="M73" s="73"/>
    </row>
    <row r="74" spans="1:13" ht="46.5" customHeight="1" thickBot="1" x14ac:dyDescent="0.3">
      <c r="A74" s="79"/>
      <c r="B74" s="85"/>
      <c r="C74" s="85"/>
      <c r="D74" s="9" t="s">
        <v>4</v>
      </c>
      <c r="E74" s="33"/>
      <c r="F74" s="33"/>
      <c r="G74" s="33"/>
      <c r="H74" s="33"/>
      <c r="I74" s="33"/>
      <c r="J74" s="19">
        <v>0</v>
      </c>
      <c r="K74" s="27">
        <v>0</v>
      </c>
      <c r="L74" s="8">
        <v>0</v>
      </c>
      <c r="M74" s="73"/>
    </row>
    <row r="75" spans="1:13" ht="33" customHeight="1" thickBot="1" x14ac:dyDescent="0.3">
      <c r="A75" s="79"/>
      <c r="B75" s="85"/>
      <c r="C75" s="85"/>
      <c r="D75" s="9" t="s">
        <v>5</v>
      </c>
      <c r="E75" s="33"/>
      <c r="F75" s="33"/>
      <c r="G75" s="33"/>
      <c r="H75" s="33"/>
      <c r="I75" s="33"/>
      <c r="J75" s="19">
        <v>0</v>
      </c>
      <c r="K75" s="27">
        <v>0</v>
      </c>
      <c r="L75" s="8">
        <v>0</v>
      </c>
      <c r="M75" s="73"/>
    </row>
    <row r="76" spans="1:13" ht="23.25" customHeight="1" thickBot="1" x14ac:dyDescent="0.3">
      <c r="A76" s="80"/>
      <c r="B76" s="86"/>
      <c r="C76" s="86"/>
      <c r="D76" s="9" t="s">
        <v>6</v>
      </c>
      <c r="E76" s="33"/>
      <c r="F76" s="33"/>
      <c r="G76" s="33"/>
      <c r="H76" s="33"/>
      <c r="I76" s="33"/>
      <c r="J76" s="19">
        <f>J72+J73+J74+J75</f>
        <v>1046629</v>
      </c>
      <c r="K76" s="27">
        <f t="shared" ref="K76:L76" si="6">K72+K73+K74+K75</f>
        <v>1046629</v>
      </c>
      <c r="L76" s="8">
        <f t="shared" si="6"/>
        <v>1046629</v>
      </c>
      <c r="M76" s="74"/>
    </row>
    <row r="77" spans="1:13" ht="48" customHeight="1" thickBot="1" x14ac:dyDescent="0.3">
      <c r="A77" s="78" t="s">
        <v>44</v>
      </c>
      <c r="B77" s="84" t="s">
        <v>7</v>
      </c>
      <c r="C77" s="84" t="s">
        <v>2</v>
      </c>
      <c r="D77" s="9" t="s">
        <v>17</v>
      </c>
      <c r="E77" s="33" t="s">
        <v>198</v>
      </c>
      <c r="F77" s="33" t="s">
        <v>199</v>
      </c>
      <c r="G77" s="33" t="s">
        <v>200</v>
      </c>
      <c r="H77" s="33" t="s">
        <v>201</v>
      </c>
      <c r="I77" s="33" t="s">
        <v>203</v>
      </c>
      <c r="J77" s="19">
        <v>10762177</v>
      </c>
      <c r="K77" s="27">
        <f>10762177-7895</f>
        <v>10754282</v>
      </c>
      <c r="L77" s="8">
        <f>10762177-52631</f>
        <v>10709546</v>
      </c>
      <c r="M77" s="72"/>
    </row>
    <row r="78" spans="1:13" ht="51.75" customHeight="1" thickBot="1" x14ac:dyDescent="0.3">
      <c r="A78" s="79"/>
      <c r="B78" s="85"/>
      <c r="C78" s="85"/>
      <c r="D78" s="9" t="s">
        <v>3</v>
      </c>
      <c r="E78" s="33"/>
      <c r="F78" s="33"/>
      <c r="G78" s="33"/>
      <c r="H78" s="33"/>
      <c r="I78" s="33"/>
      <c r="J78" s="19">
        <v>0</v>
      </c>
      <c r="K78" s="27">
        <v>0</v>
      </c>
      <c r="L78" s="8">
        <v>0</v>
      </c>
      <c r="M78" s="73"/>
    </row>
    <row r="79" spans="1:13" ht="52.5" customHeight="1" thickBot="1" x14ac:dyDescent="0.3">
      <c r="A79" s="79"/>
      <c r="B79" s="85"/>
      <c r="C79" s="85"/>
      <c r="D79" s="9" t="s">
        <v>4</v>
      </c>
      <c r="E79" s="33"/>
      <c r="F79" s="33"/>
      <c r="G79" s="33"/>
      <c r="H79" s="33"/>
      <c r="I79" s="33"/>
      <c r="J79" s="19">
        <v>0</v>
      </c>
      <c r="K79" s="27">
        <v>0</v>
      </c>
      <c r="L79" s="8">
        <v>0</v>
      </c>
      <c r="M79" s="73"/>
    </row>
    <row r="80" spans="1:13" ht="35.25" customHeight="1" thickBot="1" x14ac:dyDescent="0.3">
      <c r="A80" s="79"/>
      <c r="B80" s="85"/>
      <c r="C80" s="85"/>
      <c r="D80" s="9" t="s">
        <v>5</v>
      </c>
      <c r="E80" s="33"/>
      <c r="F80" s="33"/>
      <c r="G80" s="33"/>
      <c r="H80" s="33"/>
      <c r="I80" s="33"/>
      <c r="J80" s="19">
        <v>0</v>
      </c>
      <c r="K80" s="27">
        <v>0</v>
      </c>
      <c r="L80" s="8">
        <v>0</v>
      </c>
      <c r="M80" s="73"/>
    </row>
    <row r="81" spans="1:13" ht="27.75" customHeight="1" thickBot="1" x14ac:dyDescent="0.3">
      <c r="A81" s="80"/>
      <c r="B81" s="86"/>
      <c r="C81" s="86"/>
      <c r="D81" s="10" t="s">
        <v>6</v>
      </c>
      <c r="E81" s="33"/>
      <c r="F81" s="33"/>
      <c r="G81" s="33"/>
      <c r="H81" s="33"/>
      <c r="I81" s="33"/>
      <c r="J81" s="19">
        <f t="shared" ref="J81" si="7">J77+J78+J79+J80</f>
        <v>10762177</v>
      </c>
      <c r="K81" s="27">
        <f t="shared" ref="K81:L81" si="8">K77+K78+K79+K80</f>
        <v>10754282</v>
      </c>
      <c r="L81" s="8">
        <f t="shared" si="8"/>
        <v>10709546</v>
      </c>
      <c r="M81" s="74"/>
    </row>
    <row r="82" spans="1:13" ht="48.75" customHeight="1" thickBot="1" x14ac:dyDescent="0.3">
      <c r="A82" s="78" t="s">
        <v>45</v>
      </c>
      <c r="B82" s="84" t="s">
        <v>41</v>
      </c>
      <c r="C82" s="84" t="s">
        <v>2</v>
      </c>
      <c r="D82" s="9" t="s">
        <v>17</v>
      </c>
      <c r="E82" s="33" t="s">
        <v>198</v>
      </c>
      <c r="F82" s="33" t="s">
        <v>199</v>
      </c>
      <c r="G82" s="33" t="s">
        <v>200</v>
      </c>
      <c r="H82" s="33" t="s">
        <v>201</v>
      </c>
      <c r="I82" s="33" t="s">
        <v>204</v>
      </c>
      <c r="J82" s="19">
        <v>100000</v>
      </c>
      <c r="K82" s="27">
        <v>0</v>
      </c>
      <c r="L82" s="8">
        <v>0</v>
      </c>
      <c r="M82" s="59"/>
    </row>
    <row r="83" spans="1:13" ht="46.5" customHeight="1" thickBot="1" x14ac:dyDescent="0.3">
      <c r="A83" s="79"/>
      <c r="B83" s="85"/>
      <c r="C83" s="85"/>
      <c r="D83" s="9" t="s">
        <v>3</v>
      </c>
      <c r="E83" s="33"/>
      <c r="F83" s="33"/>
      <c r="G83" s="33"/>
      <c r="H83" s="33"/>
      <c r="I83" s="33"/>
      <c r="J83" s="19">
        <v>0</v>
      </c>
      <c r="K83" s="27">
        <v>0</v>
      </c>
      <c r="L83" s="8">
        <v>0</v>
      </c>
      <c r="M83" s="60"/>
    </row>
    <row r="84" spans="1:13" ht="50.25" customHeight="1" thickBot="1" x14ac:dyDescent="0.3">
      <c r="A84" s="79"/>
      <c r="B84" s="85"/>
      <c r="C84" s="85"/>
      <c r="D84" s="9" t="s">
        <v>4</v>
      </c>
      <c r="E84" s="33"/>
      <c r="F84" s="33"/>
      <c r="G84" s="33"/>
      <c r="H84" s="33"/>
      <c r="I84" s="33"/>
      <c r="J84" s="19">
        <v>0</v>
      </c>
      <c r="K84" s="27">
        <v>0</v>
      </c>
      <c r="L84" s="8">
        <v>0</v>
      </c>
      <c r="M84" s="60"/>
    </row>
    <row r="85" spans="1:13" ht="42.75" customHeight="1" thickBot="1" x14ac:dyDescent="0.3">
      <c r="A85" s="79"/>
      <c r="B85" s="85"/>
      <c r="C85" s="85"/>
      <c r="D85" s="9" t="s">
        <v>5</v>
      </c>
      <c r="E85" s="33"/>
      <c r="F85" s="33"/>
      <c r="G85" s="33"/>
      <c r="H85" s="33"/>
      <c r="I85" s="33"/>
      <c r="J85" s="19">
        <v>0</v>
      </c>
      <c r="K85" s="27">
        <v>0</v>
      </c>
      <c r="L85" s="8">
        <v>0</v>
      </c>
      <c r="M85" s="60"/>
    </row>
    <row r="86" spans="1:13" ht="27.75" customHeight="1" thickBot="1" x14ac:dyDescent="0.3">
      <c r="A86" s="80"/>
      <c r="B86" s="86"/>
      <c r="C86" s="86"/>
      <c r="D86" s="10" t="s">
        <v>6</v>
      </c>
      <c r="E86" s="33"/>
      <c r="F86" s="33"/>
      <c r="G86" s="33"/>
      <c r="H86" s="33"/>
      <c r="I86" s="33"/>
      <c r="J86" s="19">
        <f t="shared" ref="J86" si="9">J82+J83+J84+J85</f>
        <v>100000</v>
      </c>
      <c r="K86" s="27">
        <f t="shared" ref="K86:L86" si="10">K82+K83+K84+K85</f>
        <v>0</v>
      </c>
      <c r="L86" s="8">
        <f t="shared" si="10"/>
        <v>0</v>
      </c>
      <c r="M86" s="61"/>
    </row>
    <row r="87" spans="1:13" ht="51" hidden="1" customHeight="1" thickBot="1" x14ac:dyDescent="0.3">
      <c r="A87" s="78" t="s">
        <v>46</v>
      </c>
      <c r="B87" s="84" t="s">
        <v>166</v>
      </c>
      <c r="C87" s="84" t="s">
        <v>2</v>
      </c>
      <c r="D87" s="9" t="s">
        <v>17</v>
      </c>
      <c r="E87" s="33"/>
      <c r="F87" s="33"/>
      <c r="G87" s="33"/>
      <c r="H87" s="33"/>
      <c r="I87" s="33"/>
      <c r="J87" s="19">
        <v>0</v>
      </c>
      <c r="K87" s="27">
        <v>50000</v>
      </c>
      <c r="L87" s="8">
        <v>0</v>
      </c>
      <c r="M87" s="59"/>
    </row>
    <row r="88" spans="1:13" ht="48" hidden="1" customHeight="1" thickBot="1" x14ac:dyDescent="0.3">
      <c r="A88" s="79"/>
      <c r="B88" s="85"/>
      <c r="C88" s="85"/>
      <c r="D88" s="9" t="s">
        <v>3</v>
      </c>
      <c r="E88" s="33"/>
      <c r="F88" s="33"/>
      <c r="G88" s="33"/>
      <c r="H88" s="33"/>
      <c r="I88" s="33"/>
      <c r="J88" s="19">
        <v>0</v>
      </c>
      <c r="K88" s="27">
        <v>0</v>
      </c>
      <c r="L88" s="8">
        <v>0</v>
      </c>
      <c r="M88" s="60"/>
    </row>
    <row r="89" spans="1:13" ht="45.75" hidden="1" customHeight="1" thickBot="1" x14ac:dyDescent="0.3">
      <c r="A89" s="79"/>
      <c r="B89" s="85"/>
      <c r="C89" s="85"/>
      <c r="D89" s="9" t="s">
        <v>4</v>
      </c>
      <c r="E89" s="33"/>
      <c r="F89" s="33"/>
      <c r="G89" s="33"/>
      <c r="H89" s="33"/>
      <c r="I89" s="33"/>
      <c r="J89" s="19">
        <v>0</v>
      </c>
      <c r="K89" s="27">
        <v>0</v>
      </c>
      <c r="L89" s="8">
        <v>0</v>
      </c>
      <c r="M89" s="60"/>
    </row>
    <row r="90" spans="1:13" ht="33" hidden="1" customHeight="1" thickBot="1" x14ac:dyDescent="0.3">
      <c r="A90" s="79"/>
      <c r="B90" s="85"/>
      <c r="C90" s="85"/>
      <c r="D90" s="9" t="s">
        <v>5</v>
      </c>
      <c r="E90" s="33"/>
      <c r="F90" s="33"/>
      <c r="G90" s="33"/>
      <c r="H90" s="33"/>
      <c r="I90" s="33"/>
      <c r="J90" s="19">
        <v>0</v>
      </c>
      <c r="K90" s="27">
        <v>0</v>
      </c>
      <c r="L90" s="8">
        <v>0</v>
      </c>
      <c r="M90" s="60"/>
    </row>
    <row r="91" spans="1:13" ht="27.75" hidden="1" customHeight="1" thickBot="1" x14ac:dyDescent="0.3">
      <c r="A91" s="80"/>
      <c r="B91" s="86"/>
      <c r="C91" s="86"/>
      <c r="D91" s="10" t="s">
        <v>6</v>
      </c>
      <c r="E91" s="33"/>
      <c r="F91" s="33"/>
      <c r="G91" s="33"/>
      <c r="H91" s="33"/>
      <c r="I91" s="33"/>
      <c r="J91" s="19">
        <f t="shared" ref="J91" si="11">J87+J88+J89+J90</f>
        <v>0</v>
      </c>
      <c r="K91" s="27">
        <f t="shared" ref="K91:L91" si="12">K87+K88+K89+K90</f>
        <v>50000</v>
      </c>
      <c r="L91" s="8">
        <f t="shared" si="12"/>
        <v>0</v>
      </c>
      <c r="M91" s="61"/>
    </row>
    <row r="92" spans="1:13" ht="49.5" hidden="1" customHeight="1" thickBot="1" x14ac:dyDescent="0.3">
      <c r="A92" s="78" t="s">
        <v>105</v>
      </c>
      <c r="B92" s="81" t="s">
        <v>12</v>
      </c>
      <c r="C92" s="84" t="s">
        <v>2</v>
      </c>
      <c r="D92" s="9" t="s">
        <v>17</v>
      </c>
      <c r="E92" s="33"/>
      <c r="F92" s="33"/>
      <c r="G92" s="33"/>
      <c r="H92" s="33"/>
      <c r="I92" s="33"/>
      <c r="J92" s="19">
        <v>0</v>
      </c>
      <c r="K92" s="27">
        <v>0</v>
      </c>
      <c r="L92" s="8">
        <v>0</v>
      </c>
      <c r="M92" s="72"/>
    </row>
    <row r="93" spans="1:13" ht="49.5" hidden="1" customHeight="1" thickBot="1" x14ac:dyDescent="0.3">
      <c r="A93" s="79"/>
      <c r="B93" s="82"/>
      <c r="C93" s="85"/>
      <c r="D93" s="9" t="s">
        <v>3</v>
      </c>
      <c r="E93" s="33"/>
      <c r="F93" s="33"/>
      <c r="G93" s="33"/>
      <c r="H93" s="33"/>
      <c r="I93" s="33"/>
      <c r="J93" s="19">
        <v>0</v>
      </c>
      <c r="K93" s="27">
        <v>0</v>
      </c>
      <c r="L93" s="8">
        <v>0</v>
      </c>
      <c r="M93" s="73"/>
    </row>
    <row r="94" spans="1:13" ht="54.75" hidden="1" customHeight="1" thickBot="1" x14ac:dyDescent="0.3">
      <c r="A94" s="79"/>
      <c r="B94" s="82"/>
      <c r="C94" s="85"/>
      <c r="D94" s="9" t="s">
        <v>4</v>
      </c>
      <c r="E94" s="33"/>
      <c r="F94" s="33"/>
      <c r="G94" s="33"/>
      <c r="H94" s="33"/>
      <c r="I94" s="33"/>
      <c r="J94" s="19">
        <v>0</v>
      </c>
      <c r="K94" s="27">
        <v>0</v>
      </c>
      <c r="L94" s="8">
        <v>0</v>
      </c>
      <c r="M94" s="73"/>
    </row>
    <row r="95" spans="1:13" ht="49.5" hidden="1" customHeight="1" thickBot="1" x14ac:dyDescent="0.3">
      <c r="A95" s="79"/>
      <c r="B95" s="82"/>
      <c r="C95" s="85"/>
      <c r="D95" s="9" t="s">
        <v>5</v>
      </c>
      <c r="E95" s="33"/>
      <c r="F95" s="33"/>
      <c r="G95" s="33"/>
      <c r="H95" s="33"/>
      <c r="I95" s="33"/>
      <c r="J95" s="19">
        <v>0</v>
      </c>
      <c r="K95" s="27">
        <v>0</v>
      </c>
      <c r="L95" s="8">
        <v>0</v>
      </c>
      <c r="M95" s="73"/>
    </row>
    <row r="96" spans="1:13" ht="29.25" hidden="1" customHeight="1" thickBot="1" x14ac:dyDescent="0.3">
      <c r="A96" s="80"/>
      <c r="B96" s="83"/>
      <c r="C96" s="86"/>
      <c r="D96" s="9" t="s">
        <v>6</v>
      </c>
      <c r="E96" s="33"/>
      <c r="F96" s="33"/>
      <c r="G96" s="33"/>
      <c r="H96" s="33"/>
      <c r="I96" s="33"/>
      <c r="J96" s="19">
        <f t="shared" ref="J96" si="13">J92+J93+J94+J95</f>
        <v>0</v>
      </c>
      <c r="K96" s="27">
        <f t="shared" ref="K96:L96" si="14">K92+K93+K94+K95</f>
        <v>0</v>
      </c>
      <c r="L96" s="8">
        <f t="shared" si="14"/>
        <v>0</v>
      </c>
      <c r="M96" s="74"/>
    </row>
    <row r="97" spans="1:13" ht="50.25" customHeight="1" thickBot="1" x14ac:dyDescent="0.3">
      <c r="A97" s="87">
        <v>2</v>
      </c>
      <c r="B97" s="81" t="s">
        <v>47</v>
      </c>
      <c r="C97" s="84" t="s">
        <v>2</v>
      </c>
      <c r="D97" s="9" t="s">
        <v>17</v>
      </c>
      <c r="E97" s="33"/>
      <c r="F97" s="33"/>
      <c r="G97" s="33"/>
      <c r="H97" s="33"/>
      <c r="I97" s="33"/>
      <c r="J97" s="19">
        <f t="shared" ref="J97:J100" si="15">J102</f>
        <v>0</v>
      </c>
      <c r="K97" s="27">
        <f t="shared" ref="K97:L97" si="16">K102</f>
        <v>0</v>
      </c>
      <c r="L97" s="8">
        <f t="shared" si="16"/>
        <v>0</v>
      </c>
      <c r="M97" s="72">
        <v>15</v>
      </c>
    </row>
    <row r="98" spans="1:13" ht="47.25" customHeight="1" thickBot="1" x14ac:dyDescent="0.3">
      <c r="A98" s="88"/>
      <c r="B98" s="82"/>
      <c r="C98" s="85"/>
      <c r="D98" s="9" t="s">
        <v>3</v>
      </c>
      <c r="E98" s="33" t="s">
        <v>198</v>
      </c>
      <c r="F98" s="33" t="s">
        <v>199</v>
      </c>
      <c r="G98" s="33" t="s">
        <v>200</v>
      </c>
      <c r="H98" s="33" t="s">
        <v>205</v>
      </c>
      <c r="I98" s="33" t="s">
        <v>206</v>
      </c>
      <c r="J98" s="19">
        <f t="shared" si="15"/>
        <v>5980</v>
      </c>
      <c r="K98" s="27">
        <f t="shared" ref="K98:L98" si="17">K103</f>
        <v>5980</v>
      </c>
      <c r="L98" s="8">
        <f t="shared" si="17"/>
        <v>5980</v>
      </c>
      <c r="M98" s="73"/>
    </row>
    <row r="99" spans="1:13" ht="43.5" customHeight="1" thickBot="1" x14ac:dyDescent="0.3">
      <c r="A99" s="88"/>
      <c r="B99" s="82"/>
      <c r="C99" s="85"/>
      <c r="D99" s="9" t="s">
        <v>4</v>
      </c>
      <c r="E99" s="33"/>
      <c r="F99" s="33"/>
      <c r="G99" s="33"/>
      <c r="H99" s="33"/>
      <c r="I99" s="33"/>
      <c r="J99" s="19">
        <f t="shared" si="15"/>
        <v>0</v>
      </c>
      <c r="K99" s="27">
        <f t="shared" ref="K99:L99" si="18">K104</f>
        <v>0</v>
      </c>
      <c r="L99" s="8">
        <f t="shared" si="18"/>
        <v>0</v>
      </c>
      <c r="M99" s="73"/>
    </row>
    <row r="100" spans="1:13" ht="29.25" customHeight="1" thickBot="1" x14ac:dyDescent="0.3">
      <c r="A100" s="88"/>
      <c r="B100" s="82"/>
      <c r="C100" s="85"/>
      <c r="D100" s="9" t="s">
        <v>5</v>
      </c>
      <c r="E100" s="33"/>
      <c r="F100" s="33"/>
      <c r="G100" s="33"/>
      <c r="H100" s="33"/>
      <c r="I100" s="33"/>
      <c r="J100" s="19">
        <f t="shared" si="15"/>
        <v>0</v>
      </c>
      <c r="K100" s="27">
        <f t="shared" ref="K100:L100" si="19">K105</f>
        <v>0</v>
      </c>
      <c r="L100" s="8">
        <f t="shared" si="19"/>
        <v>0</v>
      </c>
      <c r="M100" s="73"/>
    </row>
    <row r="101" spans="1:13" ht="29.25" customHeight="1" thickBot="1" x14ac:dyDescent="0.3">
      <c r="A101" s="89"/>
      <c r="B101" s="83"/>
      <c r="C101" s="86"/>
      <c r="D101" s="9" t="s">
        <v>6</v>
      </c>
      <c r="E101" s="33"/>
      <c r="F101" s="33"/>
      <c r="G101" s="33"/>
      <c r="H101" s="33"/>
      <c r="I101" s="33"/>
      <c r="J101" s="19">
        <f>J97+J98+J99+J100</f>
        <v>5980</v>
      </c>
      <c r="K101" s="27">
        <f t="shared" ref="K101:L101" si="20">K97+K98+K99+K100</f>
        <v>5980</v>
      </c>
      <c r="L101" s="8">
        <f t="shared" si="20"/>
        <v>5980</v>
      </c>
      <c r="M101" s="74"/>
    </row>
    <row r="102" spans="1:13" ht="57.75" customHeight="1" thickBot="1" x14ac:dyDescent="0.3">
      <c r="A102" s="78" t="s">
        <v>48</v>
      </c>
      <c r="B102" s="81" t="s">
        <v>37</v>
      </c>
      <c r="C102" s="84" t="s">
        <v>2</v>
      </c>
      <c r="D102" s="9" t="s">
        <v>17</v>
      </c>
      <c r="E102" s="33"/>
      <c r="F102" s="33"/>
      <c r="G102" s="33"/>
      <c r="H102" s="33"/>
      <c r="I102" s="33"/>
      <c r="J102" s="19">
        <v>0</v>
      </c>
      <c r="K102" s="27">
        <v>0</v>
      </c>
      <c r="L102" s="8">
        <v>0</v>
      </c>
      <c r="M102" s="72"/>
    </row>
    <row r="103" spans="1:13" ht="50.25" customHeight="1" thickBot="1" x14ac:dyDescent="0.3">
      <c r="A103" s="79"/>
      <c r="B103" s="82"/>
      <c r="C103" s="85"/>
      <c r="D103" s="9" t="s">
        <v>3</v>
      </c>
      <c r="E103" s="33" t="s">
        <v>198</v>
      </c>
      <c r="F103" s="33" t="s">
        <v>199</v>
      </c>
      <c r="G103" s="33" t="s">
        <v>200</v>
      </c>
      <c r="H103" s="33" t="s">
        <v>205</v>
      </c>
      <c r="I103" s="33" t="s">
        <v>206</v>
      </c>
      <c r="J103" s="19">
        <v>5980</v>
      </c>
      <c r="K103" s="27">
        <v>5980</v>
      </c>
      <c r="L103" s="8">
        <v>5980</v>
      </c>
      <c r="M103" s="73"/>
    </row>
    <row r="104" spans="1:13" ht="57.75" customHeight="1" thickBot="1" x14ac:dyDescent="0.3">
      <c r="A104" s="79"/>
      <c r="B104" s="82"/>
      <c r="C104" s="85"/>
      <c r="D104" s="9" t="s">
        <v>4</v>
      </c>
      <c r="E104" s="33"/>
      <c r="F104" s="33"/>
      <c r="G104" s="33"/>
      <c r="H104" s="33"/>
      <c r="I104" s="33"/>
      <c r="J104" s="19">
        <v>0</v>
      </c>
      <c r="K104" s="27">
        <v>0</v>
      </c>
      <c r="L104" s="8">
        <v>0</v>
      </c>
      <c r="M104" s="73"/>
    </row>
    <row r="105" spans="1:13" ht="45" customHeight="1" thickBot="1" x14ac:dyDescent="0.3">
      <c r="A105" s="79"/>
      <c r="B105" s="82"/>
      <c r="C105" s="85"/>
      <c r="D105" s="9" t="s">
        <v>5</v>
      </c>
      <c r="E105" s="33"/>
      <c r="F105" s="33"/>
      <c r="G105" s="33"/>
      <c r="H105" s="33"/>
      <c r="I105" s="33"/>
      <c r="J105" s="19">
        <v>0</v>
      </c>
      <c r="K105" s="27">
        <v>0</v>
      </c>
      <c r="L105" s="8">
        <v>0</v>
      </c>
      <c r="M105" s="73"/>
    </row>
    <row r="106" spans="1:13" ht="26.25" customHeight="1" thickBot="1" x14ac:dyDescent="0.3">
      <c r="A106" s="80"/>
      <c r="B106" s="83"/>
      <c r="C106" s="86"/>
      <c r="D106" s="9" t="s">
        <v>6</v>
      </c>
      <c r="E106" s="33"/>
      <c r="F106" s="33"/>
      <c r="G106" s="33"/>
      <c r="H106" s="33"/>
      <c r="I106" s="33"/>
      <c r="J106" s="19">
        <f>J102+J103+J104+J105</f>
        <v>5980</v>
      </c>
      <c r="K106" s="27">
        <f t="shared" ref="K106:L106" si="21">K102+K103+K104+K105</f>
        <v>5980</v>
      </c>
      <c r="L106" s="8">
        <f t="shared" si="21"/>
        <v>5980</v>
      </c>
      <c r="M106" s="74"/>
    </row>
    <row r="107" spans="1:13" ht="44.25" hidden="1" customHeight="1" thickBot="1" x14ac:dyDescent="0.3">
      <c r="A107" s="87">
        <v>3</v>
      </c>
      <c r="B107" s="81" t="s">
        <v>170</v>
      </c>
      <c r="C107" s="84" t="s">
        <v>2</v>
      </c>
      <c r="D107" s="9" t="s">
        <v>17</v>
      </c>
      <c r="E107" s="33"/>
      <c r="F107" s="33"/>
      <c r="G107" s="33"/>
      <c r="H107" s="33"/>
      <c r="I107" s="33"/>
      <c r="J107" s="19">
        <f t="shared" ref="J107:L107" si="22">J112</f>
        <v>0</v>
      </c>
      <c r="K107" s="27">
        <f t="shared" si="22"/>
        <v>0</v>
      </c>
      <c r="L107" s="8">
        <f t="shared" si="22"/>
        <v>0</v>
      </c>
      <c r="M107" s="90" t="s">
        <v>70</v>
      </c>
    </row>
    <row r="108" spans="1:13" ht="46.5" hidden="1" customHeight="1" thickBot="1" x14ac:dyDescent="0.3">
      <c r="A108" s="88"/>
      <c r="B108" s="82"/>
      <c r="C108" s="85"/>
      <c r="D108" s="9" t="s">
        <v>3</v>
      </c>
      <c r="E108" s="33"/>
      <c r="F108" s="33"/>
      <c r="G108" s="33"/>
      <c r="H108" s="33"/>
      <c r="I108" s="33"/>
      <c r="J108" s="19">
        <f t="shared" ref="J108:L108" si="23">J113</f>
        <v>0</v>
      </c>
      <c r="K108" s="27">
        <f t="shared" si="23"/>
        <v>0</v>
      </c>
      <c r="L108" s="8">
        <f t="shared" si="23"/>
        <v>0</v>
      </c>
      <c r="M108" s="91"/>
    </row>
    <row r="109" spans="1:13" ht="45" hidden="1" customHeight="1" thickBot="1" x14ac:dyDescent="0.3">
      <c r="A109" s="88"/>
      <c r="B109" s="82"/>
      <c r="C109" s="85"/>
      <c r="D109" s="9" t="s">
        <v>4</v>
      </c>
      <c r="E109" s="33"/>
      <c r="F109" s="33"/>
      <c r="G109" s="33"/>
      <c r="H109" s="33"/>
      <c r="I109" s="33"/>
      <c r="J109" s="19">
        <f t="shared" ref="J109:L109" si="24">J114</f>
        <v>0</v>
      </c>
      <c r="K109" s="27">
        <f t="shared" si="24"/>
        <v>0</v>
      </c>
      <c r="L109" s="8">
        <f t="shared" si="24"/>
        <v>0</v>
      </c>
      <c r="M109" s="91"/>
    </row>
    <row r="110" spans="1:13" ht="45.75" hidden="1" customHeight="1" thickBot="1" x14ac:dyDescent="0.3">
      <c r="A110" s="88"/>
      <c r="B110" s="82"/>
      <c r="C110" s="85"/>
      <c r="D110" s="9" t="s">
        <v>5</v>
      </c>
      <c r="E110" s="33"/>
      <c r="F110" s="33"/>
      <c r="G110" s="33"/>
      <c r="H110" s="33"/>
      <c r="I110" s="33"/>
      <c r="J110" s="19">
        <f t="shared" ref="J110:L110" si="25">J115</f>
        <v>0</v>
      </c>
      <c r="K110" s="27">
        <f t="shared" si="25"/>
        <v>0</v>
      </c>
      <c r="L110" s="8">
        <f t="shared" si="25"/>
        <v>0</v>
      </c>
      <c r="M110" s="91"/>
    </row>
    <row r="111" spans="1:13" ht="26.25" hidden="1" customHeight="1" thickBot="1" x14ac:dyDescent="0.3">
      <c r="A111" s="89"/>
      <c r="B111" s="83"/>
      <c r="C111" s="86"/>
      <c r="D111" s="9" t="s">
        <v>6</v>
      </c>
      <c r="E111" s="33"/>
      <c r="F111" s="33"/>
      <c r="G111" s="33"/>
      <c r="H111" s="33"/>
      <c r="I111" s="33"/>
      <c r="J111" s="19">
        <f>J107+J108+J109+J110</f>
        <v>0</v>
      </c>
      <c r="K111" s="27">
        <f t="shared" ref="K111:L111" si="26">K107+K108+K109+K110</f>
        <v>0</v>
      </c>
      <c r="L111" s="8">
        <f t="shared" si="26"/>
        <v>0</v>
      </c>
      <c r="M111" s="92"/>
    </row>
    <row r="112" spans="1:13" ht="48" hidden="1" customHeight="1" thickBot="1" x14ac:dyDescent="0.3">
      <c r="A112" s="78" t="s">
        <v>50</v>
      </c>
      <c r="B112" s="81" t="s">
        <v>171</v>
      </c>
      <c r="C112" s="84" t="s">
        <v>2</v>
      </c>
      <c r="D112" s="9" t="s">
        <v>17</v>
      </c>
      <c r="E112" s="33"/>
      <c r="F112" s="33"/>
      <c r="G112" s="33"/>
      <c r="H112" s="33"/>
      <c r="I112" s="33"/>
      <c r="J112" s="19">
        <f t="shared" ref="J112:K112" si="27">J117</f>
        <v>0</v>
      </c>
      <c r="K112" s="27">
        <f t="shared" si="27"/>
        <v>0</v>
      </c>
      <c r="L112" s="8">
        <v>0</v>
      </c>
      <c r="M112" s="72"/>
    </row>
    <row r="113" spans="1:13" ht="49.5" hidden="1" customHeight="1" thickBot="1" x14ac:dyDescent="0.3">
      <c r="A113" s="79"/>
      <c r="B113" s="82"/>
      <c r="C113" s="85"/>
      <c r="D113" s="9" t="s">
        <v>3</v>
      </c>
      <c r="E113" s="33"/>
      <c r="F113" s="33"/>
      <c r="G113" s="33"/>
      <c r="H113" s="33"/>
      <c r="I113" s="33"/>
      <c r="J113" s="19">
        <f t="shared" ref="J113:L113" si="28">J118</f>
        <v>0</v>
      </c>
      <c r="K113" s="27">
        <f t="shared" si="28"/>
        <v>0</v>
      </c>
      <c r="L113" s="8">
        <f t="shared" si="28"/>
        <v>0</v>
      </c>
      <c r="M113" s="73"/>
    </row>
    <row r="114" spans="1:13" ht="51" hidden="1" customHeight="1" thickBot="1" x14ac:dyDescent="0.3">
      <c r="A114" s="79"/>
      <c r="B114" s="82"/>
      <c r="C114" s="85"/>
      <c r="D114" s="9" t="s">
        <v>4</v>
      </c>
      <c r="E114" s="33"/>
      <c r="F114" s="33"/>
      <c r="G114" s="33"/>
      <c r="H114" s="33"/>
      <c r="I114" s="33"/>
      <c r="J114" s="19">
        <v>0</v>
      </c>
      <c r="K114" s="27">
        <v>0</v>
      </c>
      <c r="L114" s="8">
        <v>0</v>
      </c>
      <c r="M114" s="73"/>
    </row>
    <row r="115" spans="1:13" ht="40.5" hidden="1" customHeight="1" thickBot="1" x14ac:dyDescent="0.3">
      <c r="A115" s="79"/>
      <c r="B115" s="82"/>
      <c r="C115" s="85"/>
      <c r="D115" s="9" t="s">
        <v>5</v>
      </c>
      <c r="E115" s="33"/>
      <c r="F115" s="33"/>
      <c r="G115" s="33"/>
      <c r="H115" s="33"/>
      <c r="I115" s="33"/>
      <c r="J115" s="19">
        <f t="shared" ref="J115:L115" si="29">J120</f>
        <v>0</v>
      </c>
      <c r="K115" s="27">
        <f t="shared" si="29"/>
        <v>0</v>
      </c>
      <c r="L115" s="8">
        <f t="shared" si="29"/>
        <v>0</v>
      </c>
      <c r="M115" s="73"/>
    </row>
    <row r="116" spans="1:13" ht="26.25" hidden="1" customHeight="1" thickBot="1" x14ac:dyDescent="0.3">
      <c r="A116" s="80"/>
      <c r="B116" s="83"/>
      <c r="C116" s="86"/>
      <c r="D116" s="9" t="s">
        <v>6</v>
      </c>
      <c r="E116" s="33"/>
      <c r="F116" s="33"/>
      <c r="G116" s="33"/>
      <c r="H116" s="33"/>
      <c r="I116" s="33"/>
      <c r="J116" s="19">
        <f>J112+J113+J114+J115</f>
        <v>0</v>
      </c>
      <c r="K116" s="27">
        <f t="shared" ref="K116:L116" si="30">K112+K113+K114+K115</f>
        <v>0</v>
      </c>
      <c r="L116" s="8">
        <f t="shared" si="30"/>
        <v>0</v>
      </c>
      <c r="M116" s="74"/>
    </row>
    <row r="117" spans="1:13" ht="47.25" customHeight="1" thickBot="1" x14ac:dyDescent="0.3">
      <c r="A117" s="87">
        <v>3</v>
      </c>
      <c r="B117" s="81" t="s">
        <v>49</v>
      </c>
      <c r="C117" s="84" t="s">
        <v>2</v>
      </c>
      <c r="D117" s="9" t="s">
        <v>17</v>
      </c>
      <c r="E117" s="33"/>
      <c r="F117" s="33"/>
      <c r="G117" s="33"/>
      <c r="H117" s="33"/>
      <c r="I117" s="33"/>
      <c r="J117" s="19">
        <f t="shared" ref="J117:J120" si="31">J122</f>
        <v>0</v>
      </c>
      <c r="K117" s="27">
        <f t="shared" ref="K117:L117" si="32">K122</f>
        <v>0</v>
      </c>
      <c r="L117" s="8">
        <f t="shared" si="32"/>
        <v>0</v>
      </c>
      <c r="M117" s="72">
        <v>16.170000000000002</v>
      </c>
    </row>
    <row r="118" spans="1:13" ht="42.75" customHeight="1" thickBot="1" x14ac:dyDescent="0.3">
      <c r="A118" s="88"/>
      <c r="B118" s="82"/>
      <c r="C118" s="85"/>
      <c r="D118" s="9" t="s">
        <v>3</v>
      </c>
      <c r="E118" s="33"/>
      <c r="F118" s="33"/>
      <c r="G118" s="33"/>
      <c r="H118" s="33"/>
      <c r="I118" s="33"/>
      <c r="J118" s="19">
        <f t="shared" si="31"/>
        <v>0</v>
      </c>
      <c r="K118" s="27">
        <f t="shared" ref="K118:L118" si="33">K123</f>
        <v>0</v>
      </c>
      <c r="L118" s="8">
        <f t="shared" si="33"/>
        <v>0</v>
      </c>
      <c r="M118" s="73"/>
    </row>
    <row r="119" spans="1:13" ht="48" customHeight="1" thickBot="1" x14ac:dyDescent="0.3">
      <c r="A119" s="88"/>
      <c r="B119" s="82"/>
      <c r="C119" s="85"/>
      <c r="D119" s="9" t="s">
        <v>4</v>
      </c>
      <c r="E119" s="33" t="s">
        <v>198</v>
      </c>
      <c r="F119" s="33" t="s">
        <v>199</v>
      </c>
      <c r="G119" s="33" t="s">
        <v>200</v>
      </c>
      <c r="H119" s="33" t="s">
        <v>207</v>
      </c>
      <c r="I119" s="33" t="s">
        <v>208</v>
      </c>
      <c r="J119" s="19">
        <f t="shared" si="31"/>
        <v>815345</v>
      </c>
      <c r="K119" s="27">
        <f t="shared" ref="K119:L119" si="34">K124</f>
        <v>815345</v>
      </c>
      <c r="L119" s="8">
        <f t="shared" si="34"/>
        <v>815345</v>
      </c>
      <c r="M119" s="73"/>
    </row>
    <row r="120" spans="1:13" ht="39" customHeight="1" thickBot="1" x14ac:dyDescent="0.3">
      <c r="A120" s="88"/>
      <c r="B120" s="82"/>
      <c r="C120" s="85"/>
      <c r="D120" s="9" t="s">
        <v>5</v>
      </c>
      <c r="E120" s="33"/>
      <c r="F120" s="33"/>
      <c r="G120" s="33"/>
      <c r="H120" s="33"/>
      <c r="I120" s="33"/>
      <c r="J120" s="19">
        <f t="shared" si="31"/>
        <v>0</v>
      </c>
      <c r="K120" s="27">
        <f t="shared" ref="K120:L120" si="35">K125</f>
        <v>0</v>
      </c>
      <c r="L120" s="8">
        <f t="shared" si="35"/>
        <v>0</v>
      </c>
      <c r="M120" s="73"/>
    </row>
    <row r="121" spans="1:13" ht="26.25" customHeight="1" thickBot="1" x14ac:dyDescent="0.3">
      <c r="A121" s="89"/>
      <c r="B121" s="83"/>
      <c r="C121" s="86"/>
      <c r="D121" s="9" t="s">
        <v>6</v>
      </c>
      <c r="E121" s="33"/>
      <c r="F121" s="33"/>
      <c r="G121" s="33"/>
      <c r="H121" s="33"/>
      <c r="I121" s="33"/>
      <c r="J121" s="19">
        <f t="shared" ref="J121" si="36">J117+J118+J119+J120</f>
        <v>815345</v>
      </c>
      <c r="K121" s="27">
        <f t="shared" ref="K121:L121" si="37">K117+K118+K119+K120</f>
        <v>815345</v>
      </c>
      <c r="L121" s="8">
        <f t="shared" si="37"/>
        <v>815345</v>
      </c>
      <c r="M121" s="74"/>
    </row>
    <row r="122" spans="1:13" ht="45" customHeight="1" thickBot="1" x14ac:dyDescent="0.3">
      <c r="A122" s="78" t="s">
        <v>50</v>
      </c>
      <c r="B122" s="81" t="s">
        <v>40</v>
      </c>
      <c r="C122" s="84" t="s">
        <v>2</v>
      </c>
      <c r="D122" s="9" t="s">
        <v>17</v>
      </c>
      <c r="E122" s="33"/>
      <c r="F122" s="33"/>
      <c r="G122" s="33"/>
      <c r="H122" s="33"/>
      <c r="I122" s="33"/>
      <c r="J122" s="19">
        <v>0</v>
      </c>
      <c r="K122" s="27">
        <v>0</v>
      </c>
      <c r="L122" s="8">
        <v>0</v>
      </c>
      <c r="M122" s="72"/>
    </row>
    <row r="123" spans="1:13" ht="48.75" customHeight="1" thickBot="1" x14ac:dyDescent="0.3">
      <c r="A123" s="79"/>
      <c r="B123" s="82"/>
      <c r="C123" s="85"/>
      <c r="D123" s="9" t="s">
        <v>3</v>
      </c>
      <c r="E123" s="33"/>
      <c r="F123" s="33"/>
      <c r="G123" s="33"/>
      <c r="H123" s="33"/>
      <c r="I123" s="33"/>
      <c r="J123" s="19">
        <v>0</v>
      </c>
      <c r="K123" s="27">
        <v>0</v>
      </c>
      <c r="L123" s="8">
        <v>0</v>
      </c>
      <c r="M123" s="73"/>
    </row>
    <row r="124" spans="1:13" ht="49.5" customHeight="1" thickBot="1" x14ac:dyDescent="0.3">
      <c r="A124" s="79"/>
      <c r="B124" s="82"/>
      <c r="C124" s="85"/>
      <c r="D124" s="9" t="s">
        <v>4</v>
      </c>
      <c r="E124" s="33" t="s">
        <v>198</v>
      </c>
      <c r="F124" s="33" t="s">
        <v>199</v>
      </c>
      <c r="G124" s="33" t="s">
        <v>200</v>
      </c>
      <c r="H124" s="33" t="s">
        <v>207</v>
      </c>
      <c r="I124" s="33" t="s">
        <v>208</v>
      </c>
      <c r="J124" s="19">
        <v>815345</v>
      </c>
      <c r="K124" s="27">
        <v>815345</v>
      </c>
      <c r="L124" s="8">
        <v>815345</v>
      </c>
      <c r="M124" s="73"/>
    </row>
    <row r="125" spans="1:13" ht="36" customHeight="1" thickBot="1" x14ac:dyDescent="0.3">
      <c r="A125" s="79"/>
      <c r="B125" s="82"/>
      <c r="C125" s="85"/>
      <c r="D125" s="9" t="s">
        <v>5</v>
      </c>
      <c r="E125" s="33"/>
      <c r="F125" s="33"/>
      <c r="G125" s="33"/>
      <c r="H125" s="33"/>
      <c r="I125" s="33"/>
      <c r="J125" s="19">
        <v>0</v>
      </c>
      <c r="K125" s="27">
        <v>0</v>
      </c>
      <c r="L125" s="8">
        <v>0</v>
      </c>
      <c r="M125" s="73"/>
    </row>
    <row r="126" spans="1:13" ht="23.25" customHeight="1" thickBot="1" x14ac:dyDescent="0.3">
      <c r="A126" s="80"/>
      <c r="B126" s="83"/>
      <c r="C126" s="86"/>
      <c r="D126" s="9" t="s">
        <v>6</v>
      </c>
      <c r="E126" s="33"/>
      <c r="F126" s="33"/>
      <c r="G126" s="33"/>
      <c r="H126" s="33"/>
      <c r="I126" s="33"/>
      <c r="J126" s="19">
        <f t="shared" ref="J126" si="38">J122+J123+J124+J125</f>
        <v>815345</v>
      </c>
      <c r="K126" s="27">
        <f t="shared" ref="K126:L126" si="39">K122+K123+K124+K125</f>
        <v>815345</v>
      </c>
      <c r="L126" s="8">
        <f t="shared" si="39"/>
        <v>815345</v>
      </c>
      <c r="M126" s="74"/>
    </row>
    <row r="127" spans="1:13" ht="57.75" customHeight="1" thickBot="1" x14ac:dyDescent="0.3">
      <c r="A127" s="75">
        <v>4</v>
      </c>
      <c r="B127" s="56" t="s">
        <v>51</v>
      </c>
      <c r="C127" s="62" t="s">
        <v>2</v>
      </c>
      <c r="D127" s="18" t="s">
        <v>17</v>
      </c>
      <c r="E127" s="34"/>
      <c r="F127" s="34"/>
      <c r="G127" s="34"/>
      <c r="H127" s="34"/>
      <c r="I127" s="34"/>
      <c r="J127" s="20">
        <f t="shared" ref="J127:J130" si="40">J132</f>
        <v>0</v>
      </c>
      <c r="K127" s="28">
        <f t="shared" ref="K127:L127" si="41">K132</f>
        <v>0</v>
      </c>
      <c r="L127" s="26">
        <f t="shared" si="41"/>
        <v>0</v>
      </c>
      <c r="M127" s="59">
        <v>18</v>
      </c>
    </row>
    <row r="128" spans="1:13" ht="45" customHeight="1" thickBot="1" x14ac:dyDescent="0.3">
      <c r="A128" s="76"/>
      <c r="B128" s="57"/>
      <c r="C128" s="63"/>
      <c r="D128" s="18" t="s">
        <v>3</v>
      </c>
      <c r="E128" s="34" t="s">
        <v>198</v>
      </c>
      <c r="F128" s="34" t="s">
        <v>199</v>
      </c>
      <c r="G128" s="34" t="s">
        <v>200</v>
      </c>
      <c r="H128" s="34" t="s">
        <v>209</v>
      </c>
      <c r="I128" s="34" t="s">
        <v>210</v>
      </c>
      <c r="J128" s="20">
        <f t="shared" si="40"/>
        <v>793060</v>
      </c>
      <c r="K128" s="28">
        <f t="shared" ref="K128:L128" si="42">K133</f>
        <v>793060</v>
      </c>
      <c r="L128" s="26">
        <f t="shared" si="42"/>
        <v>793060</v>
      </c>
      <c r="M128" s="60"/>
    </row>
    <row r="129" spans="1:13" ht="54" customHeight="1" thickBot="1" x14ac:dyDescent="0.3">
      <c r="A129" s="76"/>
      <c r="B129" s="57"/>
      <c r="C129" s="63"/>
      <c r="D129" s="18" t="s">
        <v>4</v>
      </c>
      <c r="E129" s="34"/>
      <c r="F129" s="34"/>
      <c r="G129" s="34"/>
      <c r="H129" s="34"/>
      <c r="I129" s="34"/>
      <c r="J129" s="20">
        <f t="shared" si="40"/>
        <v>0</v>
      </c>
      <c r="K129" s="28">
        <f t="shared" ref="K129:L129" si="43">K134</f>
        <v>0</v>
      </c>
      <c r="L129" s="26">
        <f t="shared" si="43"/>
        <v>0</v>
      </c>
      <c r="M129" s="60"/>
    </row>
    <row r="130" spans="1:13" ht="33" customHeight="1" thickBot="1" x14ac:dyDescent="0.3">
      <c r="A130" s="76"/>
      <c r="B130" s="57"/>
      <c r="C130" s="63"/>
      <c r="D130" s="18" t="s">
        <v>5</v>
      </c>
      <c r="E130" s="34"/>
      <c r="F130" s="34"/>
      <c r="G130" s="34"/>
      <c r="H130" s="34"/>
      <c r="I130" s="34"/>
      <c r="J130" s="20">
        <f t="shared" si="40"/>
        <v>0</v>
      </c>
      <c r="K130" s="28">
        <f t="shared" ref="K130:L130" si="44">K135</f>
        <v>0</v>
      </c>
      <c r="L130" s="26">
        <f t="shared" si="44"/>
        <v>0</v>
      </c>
      <c r="M130" s="60"/>
    </row>
    <row r="131" spans="1:13" ht="23.25" customHeight="1" thickBot="1" x14ac:dyDescent="0.3">
      <c r="A131" s="77"/>
      <c r="B131" s="58"/>
      <c r="C131" s="64"/>
      <c r="D131" s="18" t="s">
        <v>6</v>
      </c>
      <c r="E131" s="34"/>
      <c r="F131" s="34"/>
      <c r="G131" s="34"/>
      <c r="H131" s="34"/>
      <c r="I131" s="34"/>
      <c r="J131" s="20">
        <f t="shared" ref="J131" si="45">J127+J128+J129+J130</f>
        <v>793060</v>
      </c>
      <c r="K131" s="28">
        <f t="shared" ref="K131:L131" si="46">K127+K128+K129+K130</f>
        <v>793060</v>
      </c>
      <c r="L131" s="26">
        <f t="shared" si="46"/>
        <v>793060</v>
      </c>
      <c r="M131" s="61"/>
    </row>
    <row r="132" spans="1:13" ht="45" customHeight="1" thickBot="1" x14ac:dyDescent="0.3">
      <c r="A132" s="53" t="s">
        <v>52</v>
      </c>
      <c r="B132" s="56" t="s">
        <v>29</v>
      </c>
      <c r="C132" s="62" t="s">
        <v>2</v>
      </c>
      <c r="D132" s="18" t="s">
        <v>17</v>
      </c>
      <c r="E132" s="34"/>
      <c r="F132" s="34"/>
      <c r="G132" s="34"/>
      <c r="H132" s="34"/>
      <c r="I132" s="34"/>
      <c r="J132" s="20">
        <v>0</v>
      </c>
      <c r="K132" s="28">
        <v>0</v>
      </c>
      <c r="L132" s="26">
        <v>0</v>
      </c>
      <c r="M132" s="59"/>
    </row>
    <row r="133" spans="1:13" ht="45" customHeight="1" thickBot="1" x14ac:dyDescent="0.3">
      <c r="A133" s="54"/>
      <c r="B133" s="57"/>
      <c r="C133" s="63"/>
      <c r="D133" s="18" t="s">
        <v>3</v>
      </c>
      <c r="E133" s="34" t="s">
        <v>198</v>
      </c>
      <c r="F133" s="34" t="s">
        <v>199</v>
      </c>
      <c r="G133" s="34" t="s">
        <v>200</v>
      </c>
      <c r="H133" s="34" t="s">
        <v>209</v>
      </c>
      <c r="I133" s="34" t="s">
        <v>210</v>
      </c>
      <c r="J133" s="20">
        <v>793060</v>
      </c>
      <c r="K133" s="28">
        <v>793060</v>
      </c>
      <c r="L133" s="26">
        <v>793060</v>
      </c>
      <c r="M133" s="60"/>
    </row>
    <row r="134" spans="1:13" ht="45" customHeight="1" thickBot="1" x14ac:dyDescent="0.3">
      <c r="A134" s="54"/>
      <c r="B134" s="57"/>
      <c r="C134" s="63"/>
      <c r="D134" s="18" t="s">
        <v>4</v>
      </c>
      <c r="E134" s="34"/>
      <c r="F134" s="34"/>
      <c r="G134" s="34"/>
      <c r="H134" s="34"/>
      <c r="I134" s="34"/>
      <c r="J134" s="20">
        <v>0</v>
      </c>
      <c r="K134" s="28">
        <v>0</v>
      </c>
      <c r="L134" s="26">
        <v>0</v>
      </c>
      <c r="M134" s="60"/>
    </row>
    <row r="135" spans="1:13" ht="30.75" customHeight="1" thickBot="1" x14ac:dyDescent="0.3">
      <c r="A135" s="54"/>
      <c r="B135" s="57"/>
      <c r="C135" s="63"/>
      <c r="D135" s="18" t="s">
        <v>5</v>
      </c>
      <c r="E135" s="34"/>
      <c r="F135" s="34"/>
      <c r="G135" s="34"/>
      <c r="H135" s="34"/>
      <c r="I135" s="34"/>
      <c r="J135" s="20">
        <v>0</v>
      </c>
      <c r="K135" s="28">
        <v>0</v>
      </c>
      <c r="L135" s="26">
        <v>0</v>
      </c>
      <c r="M135" s="60"/>
    </row>
    <row r="136" spans="1:13" ht="24.75" customHeight="1" thickBot="1" x14ac:dyDescent="0.3">
      <c r="A136" s="55"/>
      <c r="B136" s="58"/>
      <c r="C136" s="64"/>
      <c r="D136" s="18" t="s">
        <v>6</v>
      </c>
      <c r="E136" s="34"/>
      <c r="F136" s="34"/>
      <c r="G136" s="34"/>
      <c r="H136" s="34"/>
      <c r="I136" s="34"/>
      <c r="J136" s="20">
        <f t="shared" ref="J136" si="47">J132+J133+J134+J135</f>
        <v>793060</v>
      </c>
      <c r="K136" s="28">
        <f t="shared" ref="K136:L136" si="48">K132+K133+K134+K135</f>
        <v>793060</v>
      </c>
      <c r="L136" s="26">
        <f t="shared" si="48"/>
        <v>793060</v>
      </c>
      <c r="M136" s="61"/>
    </row>
    <row r="137" spans="1:13" ht="49.5" customHeight="1" thickBot="1" x14ac:dyDescent="0.3">
      <c r="A137" s="75">
        <v>5</v>
      </c>
      <c r="B137" s="56" t="s">
        <v>53</v>
      </c>
      <c r="C137" s="62" t="s">
        <v>2</v>
      </c>
      <c r="D137" s="65" t="s">
        <v>17</v>
      </c>
      <c r="E137" s="34" t="s">
        <v>198</v>
      </c>
      <c r="F137" s="34" t="s">
        <v>199</v>
      </c>
      <c r="G137" s="34" t="s">
        <v>200</v>
      </c>
      <c r="H137" s="34" t="s">
        <v>211</v>
      </c>
      <c r="I137" s="34" t="s">
        <v>265</v>
      </c>
      <c r="J137" s="20">
        <f>J143</f>
        <v>3361567</v>
      </c>
      <c r="K137" s="28">
        <f t="shared" ref="K137:L137" si="49">K143</f>
        <v>3361567</v>
      </c>
      <c r="L137" s="26">
        <f t="shared" si="49"/>
        <v>3361567</v>
      </c>
      <c r="M137" s="59" t="s">
        <v>258</v>
      </c>
    </row>
    <row r="138" spans="1:13" ht="49.5" customHeight="1" thickBot="1" x14ac:dyDescent="0.3">
      <c r="A138" s="76"/>
      <c r="B138" s="57"/>
      <c r="C138" s="63"/>
      <c r="D138" s="66"/>
      <c r="E138" s="34" t="s">
        <v>198</v>
      </c>
      <c r="F138" s="34" t="s">
        <v>199</v>
      </c>
      <c r="G138" s="34" t="s">
        <v>200</v>
      </c>
      <c r="H138" s="34" t="s">
        <v>211</v>
      </c>
      <c r="I138" s="34" t="s">
        <v>267</v>
      </c>
      <c r="J138" s="20">
        <v>72000</v>
      </c>
      <c r="K138" s="28">
        <v>72000</v>
      </c>
      <c r="L138" s="26">
        <v>72000</v>
      </c>
      <c r="M138" s="60"/>
    </row>
    <row r="139" spans="1:13" ht="47.25" customHeight="1" thickBot="1" x14ac:dyDescent="0.3">
      <c r="A139" s="76"/>
      <c r="B139" s="57"/>
      <c r="C139" s="63"/>
      <c r="D139" s="18" t="s">
        <v>3</v>
      </c>
      <c r="E139" s="34"/>
      <c r="F139" s="34"/>
      <c r="G139" s="34"/>
      <c r="H139" s="34"/>
      <c r="I139" s="34"/>
      <c r="J139" s="20">
        <f t="shared" ref="J139:J141" si="50">J144</f>
        <v>0</v>
      </c>
      <c r="K139" s="28">
        <f t="shared" ref="K139:L139" si="51">K144</f>
        <v>0</v>
      </c>
      <c r="L139" s="26">
        <f t="shared" si="51"/>
        <v>0</v>
      </c>
      <c r="M139" s="60"/>
    </row>
    <row r="140" spans="1:13" ht="45.75" customHeight="1" thickBot="1" x14ac:dyDescent="0.3">
      <c r="A140" s="76"/>
      <c r="B140" s="57"/>
      <c r="C140" s="63"/>
      <c r="D140" s="18" t="s">
        <v>4</v>
      </c>
      <c r="E140" s="34"/>
      <c r="F140" s="34"/>
      <c r="G140" s="34"/>
      <c r="H140" s="34"/>
      <c r="I140" s="34"/>
      <c r="J140" s="20">
        <f t="shared" si="50"/>
        <v>0</v>
      </c>
      <c r="K140" s="28">
        <f t="shared" ref="K140:L140" si="52">K145</f>
        <v>0</v>
      </c>
      <c r="L140" s="26">
        <f t="shared" si="52"/>
        <v>0</v>
      </c>
      <c r="M140" s="60"/>
    </row>
    <row r="141" spans="1:13" ht="38.25" customHeight="1" thickBot="1" x14ac:dyDescent="0.3">
      <c r="A141" s="76"/>
      <c r="B141" s="57"/>
      <c r="C141" s="63"/>
      <c r="D141" s="18" t="s">
        <v>5</v>
      </c>
      <c r="E141" s="34"/>
      <c r="F141" s="34"/>
      <c r="G141" s="34"/>
      <c r="H141" s="34"/>
      <c r="I141" s="34"/>
      <c r="J141" s="20">
        <f t="shared" si="50"/>
        <v>0</v>
      </c>
      <c r="K141" s="28">
        <f t="shared" ref="K141:L141" si="53">K146</f>
        <v>0</v>
      </c>
      <c r="L141" s="26">
        <f t="shared" si="53"/>
        <v>0</v>
      </c>
      <c r="M141" s="60"/>
    </row>
    <row r="142" spans="1:13" ht="24.75" customHeight="1" thickBot="1" x14ac:dyDescent="0.3">
      <c r="A142" s="77"/>
      <c r="B142" s="58"/>
      <c r="C142" s="64"/>
      <c r="D142" s="18" t="s">
        <v>6</v>
      </c>
      <c r="E142" s="34"/>
      <c r="F142" s="34"/>
      <c r="G142" s="34"/>
      <c r="H142" s="34"/>
      <c r="I142" s="34"/>
      <c r="J142" s="20">
        <f t="shared" ref="J142" si="54">J137+J139+J140+J141</f>
        <v>3361567</v>
      </c>
      <c r="K142" s="28">
        <f t="shared" ref="K142:L142" si="55">K137+K139+K140+K141</f>
        <v>3361567</v>
      </c>
      <c r="L142" s="26">
        <f t="shared" si="55"/>
        <v>3361567</v>
      </c>
      <c r="M142" s="61"/>
    </row>
    <row r="143" spans="1:13" ht="45" customHeight="1" thickBot="1" x14ac:dyDescent="0.3">
      <c r="A143" s="53" t="s">
        <v>54</v>
      </c>
      <c r="B143" s="56" t="s">
        <v>128</v>
      </c>
      <c r="C143" s="62" t="s">
        <v>2</v>
      </c>
      <c r="D143" s="18" t="s">
        <v>17</v>
      </c>
      <c r="E143" s="34" t="s">
        <v>198</v>
      </c>
      <c r="F143" s="34" t="s">
        <v>199</v>
      </c>
      <c r="G143" s="34" t="s">
        <v>200</v>
      </c>
      <c r="H143" s="34" t="s">
        <v>211</v>
      </c>
      <c r="I143" s="34" t="s">
        <v>265</v>
      </c>
      <c r="J143" s="20">
        <f>3433567-72000</f>
        <v>3361567</v>
      </c>
      <c r="K143" s="28">
        <f>3433567-72000</f>
        <v>3361567</v>
      </c>
      <c r="L143" s="26">
        <f>3433567-72000</f>
        <v>3361567</v>
      </c>
      <c r="M143" s="59"/>
    </row>
    <row r="144" spans="1:13" ht="45" customHeight="1" thickBot="1" x14ac:dyDescent="0.3">
      <c r="A144" s="54"/>
      <c r="B144" s="57"/>
      <c r="C144" s="63"/>
      <c r="D144" s="18" t="s">
        <v>3</v>
      </c>
      <c r="E144" s="34"/>
      <c r="F144" s="34"/>
      <c r="G144" s="34"/>
      <c r="H144" s="34"/>
      <c r="I144" s="34"/>
      <c r="J144" s="20">
        <v>0</v>
      </c>
      <c r="K144" s="28">
        <v>0</v>
      </c>
      <c r="L144" s="26">
        <v>0</v>
      </c>
      <c r="M144" s="60"/>
    </row>
    <row r="145" spans="1:13" ht="45" customHeight="1" thickBot="1" x14ac:dyDescent="0.3">
      <c r="A145" s="54"/>
      <c r="B145" s="57"/>
      <c r="C145" s="63"/>
      <c r="D145" s="18" t="s">
        <v>4</v>
      </c>
      <c r="E145" s="34"/>
      <c r="F145" s="34"/>
      <c r="G145" s="34"/>
      <c r="H145" s="34"/>
      <c r="I145" s="34"/>
      <c r="J145" s="20">
        <v>0</v>
      </c>
      <c r="K145" s="28">
        <v>0</v>
      </c>
      <c r="L145" s="26">
        <v>0</v>
      </c>
      <c r="M145" s="60"/>
    </row>
    <row r="146" spans="1:13" ht="45" customHeight="1" thickBot="1" x14ac:dyDescent="0.3">
      <c r="A146" s="54"/>
      <c r="B146" s="57"/>
      <c r="C146" s="63"/>
      <c r="D146" s="18" t="s">
        <v>5</v>
      </c>
      <c r="E146" s="34"/>
      <c r="F146" s="34"/>
      <c r="G146" s="34"/>
      <c r="H146" s="34"/>
      <c r="I146" s="34"/>
      <c r="J146" s="20">
        <v>0</v>
      </c>
      <c r="K146" s="28">
        <v>0</v>
      </c>
      <c r="L146" s="26">
        <v>0</v>
      </c>
      <c r="M146" s="60"/>
    </row>
    <row r="147" spans="1:13" ht="26.25" customHeight="1" thickBot="1" x14ac:dyDescent="0.3">
      <c r="A147" s="55"/>
      <c r="B147" s="58"/>
      <c r="C147" s="64"/>
      <c r="D147" s="18" t="s">
        <v>6</v>
      </c>
      <c r="E147" s="34"/>
      <c r="F147" s="34"/>
      <c r="G147" s="34"/>
      <c r="H147" s="34"/>
      <c r="I147" s="34"/>
      <c r="J147" s="20">
        <f t="shared" ref="J147" si="56">J143+J144+J145+J146</f>
        <v>3361567</v>
      </c>
      <c r="K147" s="28">
        <f t="shared" ref="K147:L147" si="57">K143+K144+K145+K146</f>
        <v>3361567</v>
      </c>
      <c r="L147" s="26">
        <f t="shared" si="57"/>
        <v>3361567</v>
      </c>
      <c r="M147" s="61"/>
    </row>
    <row r="148" spans="1:13" ht="52.5" customHeight="1" thickBot="1" x14ac:dyDescent="0.3">
      <c r="A148" s="53" t="s">
        <v>268</v>
      </c>
      <c r="B148" s="56" t="s">
        <v>269</v>
      </c>
      <c r="C148" s="62" t="s">
        <v>2</v>
      </c>
      <c r="D148" s="18" t="s">
        <v>17</v>
      </c>
      <c r="E148" s="34" t="s">
        <v>198</v>
      </c>
      <c r="F148" s="34" t="s">
        <v>199</v>
      </c>
      <c r="G148" s="34" t="s">
        <v>200</v>
      </c>
      <c r="H148" s="34" t="s">
        <v>211</v>
      </c>
      <c r="I148" s="34" t="s">
        <v>267</v>
      </c>
      <c r="J148" s="20">
        <v>72000</v>
      </c>
      <c r="K148" s="28">
        <v>72000</v>
      </c>
      <c r="L148" s="26">
        <v>72000</v>
      </c>
      <c r="M148" s="59"/>
    </row>
    <row r="149" spans="1:13" ht="46.5" customHeight="1" thickBot="1" x14ac:dyDescent="0.3">
      <c r="A149" s="54"/>
      <c r="B149" s="57"/>
      <c r="C149" s="63"/>
      <c r="D149" s="18" t="s">
        <v>3</v>
      </c>
      <c r="E149" s="34"/>
      <c r="F149" s="34"/>
      <c r="G149" s="34"/>
      <c r="H149" s="34"/>
      <c r="I149" s="34"/>
      <c r="J149" s="20">
        <v>0</v>
      </c>
      <c r="K149" s="28">
        <v>0</v>
      </c>
      <c r="L149" s="26">
        <v>0</v>
      </c>
      <c r="M149" s="60"/>
    </row>
    <row r="150" spans="1:13" ht="52.5" customHeight="1" thickBot="1" x14ac:dyDescent="0.3">
      <c r="A150" s="54"/>
      <c r="B150" s="57"/>
      <c r="C150" s="63"/>
      <c r="D150" s="18" t="s">
        <v>4</v>
      </c>
      <c r="E150" s="34"/>
      <c r="F150" s="34"/>
      <c r="G150" s="34"/>
      <c r="H150" s="34"/>
      <c r="I150" s="34"/>
      <c r="J150" s="20">
        <v>0</v>
      </c>
      <c r="K150" s="28">
        <v>0</v>
      </c>
      <c r="L150" s="26">
        <v>0</v>
      </c>
      <c r="M150" s="60"/>
    </row>
    <row r="151" spans="1:13" ht="32.25" customHeight="1" thickBot="1" x14ac:dyDescent="0.3">
      <c r="A151" s="54"/>
      <c r="B151" s="57"/>
      <c r="C151" s="63"/>
      <c r="D151" s="18" t="s">
        <v>5</v>
      </c>
      <c r="E151" s="34"/>
      <c r="F151" s="34"/>
      <c r="G151" s="34"/>
      <c r="H151" s="34"/>
      <c r="I151" s="34"/>
      <c r="J151" s="20">
        <v>0</v>
      </c>
      <c r="K151" s="28">
        <v>0</v>
      </c>
      <c r="L151" s="26">
        <v>0</v>
      </c>
      <c r="M151" s="60"/>
    </row>
    <row r="152" spans="1:13" ht="26.25" customHeight="1" thickBot="1" x14ac:dyDescent="0.3">
      <c r="A152" s="55"/>
      <c r="B152" s="58"/>
      <c r="C152" s="64"/>
      <c r="D152" s="18" t="s">
        <v>6</v>
      </c>
      <c r="E152" s="34"/>
      <c r="F152" s="34"/>
      <c r="G152" s="34"/>
      <c r="H152" s="34"/>
      <c r="I152" s="34"/>
      <c r="J152" s="20">
        <f t="shared" ref="J152:L152" si="58">J148+J149+J150+J151</f>
        <v>72000</v>
      </c>
      <c r="K152" s="28">
        <f t="shared" si="58"/>
        <v>72000</v>
      </c>
      <c r="L152" s="26">
        <f t="shared" si="58"/>
        <v>72000</v>
      </c>
      <c r="M152" s="61"/>
    </row>
    <row r="153" spans="1:13" ht="26.25" customHeight="1" thickBot="1" x14ac:dyDescent="0.3">
      <c r="A153" s="51"/>
      <c r="B153" s="49"/>
      <c r="C153" s="50"/>
      <c r="D153" s="18"/>
      <c r="E153" s="34"/>
      <c r="F153" s="34"/>
      <c r="G153" s="34"/>
      <c r="H153" s="34"/>
      <c r="I153" s="34"/>
      <c r="J153" s="20"/>
      <c r="K153" s="28"/>
      <c r="L153" s="26"/>
      <c r="M153" s="48"/>
    </row>
    <row r="154" spans="1:13" ht="51" hidden="1" customHeight="1" thickBot="1" x14ac:dyDescent="0.3">
      <c r="A154" s="75">
        <v>7</v>
      </c>
      <c r="B154" s="56" t="s">
        <v>55</v>
      </c>
      <c r="C154" s="62" t="s">
        <v>2</v>
      </c>
      <c r="D154" s="18" t="s">
        <v>17</v>
      </c>
      <c r="E154" s="34"/>
      <c r="F154" s="34"/>
      <c r="G154" s="34"/>
      <c r="H154" s="34"/>
      <c r="I154" s="34"/>
      <c r="J154" s="20">
        <f t="shared" ref="J154:J157" si="59">J159</f>
        <v>0</v>
      </c>
      <c r="K154" s="28">
        <f t="shared" ref="K154:L154" si="60">K159</f>
        <v>0</v>
      </c>
      <c r="L154" s="26">
        <f t="shared" si="60"/>
        <v>0</v>
      </c>
      <c r="M154" s="59">
        <v>21</v>
      </c>
    </row>
    <row r="155" spans="1:13" ht="49.5" hidden="1" customHeight="1" thickBot="1" x14ac:dyDescent="0.3">
      <c r="A155" s="76"/>
      <c r="B155" s="57"/>
      <c r="C155" s="63"/>
      <c r="D155" s="18" t="s">
        <v>3</v>
      </c>
      <c r="E155" s="34"/>
      <c r="F155" s="34"/>
      <c r="G155" s="34"/>
      <c r="H155" s="34"/>
      <c r="I155" s="34"/>
      <c r="J155" s="20">
        <f t="shared" si="59"/>
        <v>0</v>
      </c>
      <c r="K155" s="28">
        <f t="shared" ref="K155:L155" si="61">K160</f>
        <v>0</v>
      </c>
      <c r="L155" s="26">
        <f t="shared" si="61"/>
        <v>0</v>
      </c>
      <c r="M155" s="60"/>
    </row>
    <row r="156" spans="1:13" ht="46.5" hidden="1" customHeight="1" thickBot="1" x14ac:dyDescent="0.3">
      <c r="A156" s="76"/>
      <c r="B156" s="57"/>
      <c r="C156" s="63"/>
      <c r="D156" s="18" t="s">
        <v>4</v>
      </c>
      <c r="E156" s="34"/>
      <c r="F156" s="34"/>
      <c r="G156" s="34"/>
      <c r="H156" s="34"/>
      <c r="I156" s="34"/>
      <c r="J156" s="20">
        <f t="shared" si="59"/>
        <v>0</v>
      </c>
      <c r="K156" s="28">
        <f t="shared" ref="K156:L156" si="62">K161</f>
        <v>0</v>
      </c>
      <c r="L156" s="26">
        <f t="shared" si="62"/>
        <v>0</v>
      </c>
      <c r="M156" s="60"/>
    </row>
    <row r="157" spans="1:13" ht="36" hidden="1" customHeight="1" thickBot="1" x14ac:dyDescent="0.3">
      <c r="A157" s="76"/>
      <c r="B157" s="57"/>
      <c r="C157" s="63"/>
      <c r="D157" s="18" t="s">
        <v>5</v>
      </c>
      <c r="E157" s="34"/>
      <c r="F157" s="34"/>
      <c r="G157" s="34"/>
      <c r="H157" s="34"/>
      <c r="I157" s="34"/>
      <c r="J157" s="20">
        <f t="shared" si="59"/>
        <v>0</v>
      </c>
      <c r="K157" s="28">
        <f t="shared" ref="K157:L157" si="63">K162</f>
        <v>0</v>
      </c>
      <c r="L157" s="26">
        <f t="shared" si="63"/>
        <v>0</v>
      </c>
      <c r="M157" s="60"/>
    </row>
    <row r="158" spans="1:13" ht="26.25" hidden="1" customHeight="1" thickBot="1" x14ac:dyDescent="0.3">
      <c r="A158" s="77"/>
      <c r="B158" s="58"/>
      <c r="C158" s="64"/>
      <c r="D158" s="18" t="s">
        <v>6</v>
      </c>
      <c r="E158" s="34"/>
      <c r="F158" s="34"/>
      <c r="G158" s="34"/>
      <c r="H158" s="34"/>
      <c r="I158" s="34"/>
      <c r="J158" s="20">
        <f t="shared" ref="J158" si="64">J154+J155+J156+J157</f>
        <v>0</v>
      </c>
      <c r="K158" s="28">
        <f t="shared" ref="K158:L158" si="65">K154+K155+K156+K157</f>
        <v>0</v>
      </c>
      <c r="L158" s="26">
        <f t="shared" si="65"/>
        <v>0</v>
      </c>
      <c r="M158" s="61"/>
    </row>
    <row r="159" spans="1:13" ht="46.5" hidden="1" customHeight="1" thickBot="1" x14ac:dyDescent="0.3">
      <c r="A159" s="53" t="s">
        <v>58</v>
      </c>
      <c r="B159" s="56" t="s">
        <v>129</v>
      </c>
      <c r="C159" s="62" t="s">
        <v>2</v>
      </c>
      <c r="D159" s="18" t="s">
        <v>17</v>
      </c>
      <c r="E159" s="34"/>
      <c r="F159" s="34"/>
      <c r="G159" s="34"/>
      <c r="H159" s="34"/>
      <c r="I159" s="34"/>
      <c r="J159" s="20">
        <v>0</v>
      </c>
      <c r="K159" s="28">
        <v>0</v>
      </c>
      <c r="L159" s="26">
        <v>0</v>
      </c>
      <c r="M159" s="59"/>
    </row>
    <row r="160" spans="1:13" ht="52.5" hidden="1" customHeight="1" thickBot="1" x14ac:dyDescent="0.3">
      <c r="A160" s="54"/>
      <c r="B160" s="57"/>
      <c r="C160" s="63"/>
      <c r="D160" s="18" t="s">
        <v>3</v>
      </c>
      <c r="E160" s="34"/>
      <c r="F160" s="34"/>
      <c r="G160" s="34"/>
      <c r="H160" s="34"/>
      <c r="I160" s="34"/>
      <c r="J160" s="20">
        <v>0</v>
      </c>
      <c r="K160" s="28">
        <v>0</v>
      </c>
      <c r="L160" s="26">
        <v>0</v>
      </c>
      <c r="M160" s="60"/>
    </row>
    <row r="161" spans="1:13" ht="45" hidden="1" customHeight="1" thickBot="1" x14ac:dyDescent="0.3">
      <c r="A161" s="54"/>
      <c r="B161" s="57"/>
      <c r="C161" s="63"/>
      <c r="D161" s="18" t="s">
        <v>4</v>
      </c>
      <c r="E161" s="34"/>
      <c r="F161" s="34"/>
      <c r="G161" s="34"/>
      <c r="H161" s="34"/>
      <c r="I161" s="34"/>
      <c r="J161" s="20">
        <v>0</v>
      </c>
      <c r="K161" s="28">
        <v>0</v>
      </c>
      <c r="L161" s="26">
        <v>0</v>
      </c>
      <c r="M161" s="60"/>
    </row>
    <row r="162" spans="1:13" ht="37.5" hidden="1" customHeight="1" thickBot="1" x14ac:dyDescent="0.3">
      <c r="A162" s="54"/>
      <c r="B162" s="57"/>
      <c r="C162" s="63"/>
      <c r="D162" s="18" t="s">
        <v>5</v>
      </c>
      <c r="E162" s="34"/>
      <c r="F162" s="34"/>
      <c r="G162" s="34"/>
      <c r="H162" s="34"/>
      <c r="I162" s="34"/>
      <c r="J162" s="20">
        <v>0</v>
      </c>
      <c r="K162" s="28">
        <v>0</v>
      </c>
      <c r="L162" s="26">
        <v>0</v>
      </c>
      <c r="M162" s="60"/>
    </row>
    <row r="163" spans="1:13" ht="29.25" hidden="1" customHeight="1" thickBot="1" x14ac:dyDescent="0.3">
      <c r="A163" s="55"/>
      <c r="B163" s="58"/>
      <c r="C163" s="64"/>
      <c r="D163" s="18" t="s">
        <v>6</v>
      </c>
      <c r="E163" s="34"/>
      <c r="F163" s="34"/>
      <c r="G163" s="34"/>
      <c r="H163" s="34"/>
      <c r="I163" s="34"/>
      <c r="J163" s="20">
        <f t="shared" ref="J163" si="66">J159+J160+J161+J162</f>
        <v>0</v>
      </c>
      <c r="K163" s="28">
        <f t="shared" ref="K163:L163" si="67">K159+K160+K161+K162</f>
        <v>0</v>
      </c>
      <c r="L163" s="26">
        <f t="shared" si="67"/>
        <v>0</v>
      </c>
      <c r="M163" s="61"/>
    </row>
    <row r="164" spans="1:13" ht="29.25" customHeight="1" thickBot="1" x14ac:dyDescent="0.3">
      <c r="A164" s="75">
        <v>6</v>
      </c>
      <c r="B164" s="56" t="s">
        <v>57</v>
      </c>
      <c r="C164" s="62" t="s">
        <v>2</v>
      </c>
      <c r="D164" s="18" t="s">
        <v>17</v>
      </c>
      <c r="E164" s="34"/>
      <c r="F164" s="34"/>
      <c r="G164" s="34"/>
      <c r="H164" s="34"/>
      <c r="I164" s="34"/>
      <c r="J164" s="20">
        <f t="shared" ref="J164:J167" si="68">J169</f>
        <v>0</v>
      </c>
      <c r="K164" s="28">
        <f t="shared" ref="K164:L164" si="69">K169</f>
        <v>0</v>
      </c>
      <c r="L164" s="26">
        <f t="shared" si="69"/>
        <v>0</v>
      </c>
      <c r="M164" s="59">
        <v>24</v>
      </c>
    </row>
    <row r="165" spans="1:13" ht="29.25" customHeight="1" thickBot="1" x14ac:dyDescent="0.3">
      <c r="A165" s="76"/>
      <c r="B165" s="57"/>
      <c r="C165" s="63"/>
      <c r="D165" s="18" t="s">
        <v>3</v>
      </c>
      <c r="E165" s="34"/>
      <c r="F165" s="34"/>
      <c r="G165" s="34"/>
      <c r="H165" s="34"/>
      <c r="I165" s="34"/>
      <c r="J165" s="20">
        <f t="shared" si="68"/>
        <v>0</v>
      </c>
      <c r="K165" s="28">
        <f t="shared" ref="K165:L165" si="70">K170</f>
        <v>0</v>
      </c>
      <c r="L165" s="26">
        <f t="shared" si="70"/>
        <v>0</v>
      </c>
      <c r="M165" s="60"/>
    </row>
    <row r="166" spans="1:13" ht="49.5" customHeight="1" thickBot="1" x14ac:dyDescent="0.3">
      <c r="A166" s="76"/>
      <c r="B166" s="57"/>
      <c r="C166" s="63"/>
      <c r="D166" s="18" t="s">
        <v>4</v>
      </c>
      <c r="E166" s="34" t="s">
        <v>198</v>
      </c>
      <c r="F166" s="34" t="s">
        <v>199</v>
      </c>
      <c r="G166" s="34" t="s">
        <v>200</v>
      </c>
      <c r="H166" s="34" t="s">
        <v>212</v>
      </c>
      <c r="I166" s="34" t="s">
        <v>213</v>
      </c>
      <c r="J166" s="20">
        <f t="shared" si="68"/>
        <v>65462.75</v>
      </c>
      <c r="K166" s="28">
        <f t="shared" ref="K166:L166" si="71">K171</f>
        <v>70699.77</v>
      </c>
      <c r="L166" s="26">
        <f t="shared" si="71"/>
        <v>78555.3</v>
      </c>
      <c r="M166" s="60"/>
    </row>
    <row r="167" spans="1:13" ht="29.25" customHeight="1" thickBot="1" x14ac:dyDescent="0.3">
      <c r="A167" s="76"/>
      <c r="B167" s="57"/>
      <c r="C167" s="63"/>
      <c r="D167" s="18" t="s">
        <v>5</v>
      </c>
      <c r="E167" s="34"/>
      <c r="F167" s="34"/>
      <c r="G167" s="34"/>
      <c r="H167" s="34"/>
      <c r="I167" s="34"/>
      <c r="J167" s="20">
        <f t="shared" si="68"/>
        <v>0</v>
      </c>
      <c r="K167" s="28">
        <f t="shared" ref="K167:L167" si="72">K172</f>
        <v>0</v>
      </c>
      <c r="L167" s="26">
        <f t="shared" si="72"/>
        <v>0</v>
      </c>
      <c r="M167" s="60"/>
    </row>
    <row r="168" spans="1:13" ht="29.25" customHeight="1" thickBot="1" x14ac:dyDescent="0.3">
      <c r="A168" s="77"/>
      <c r="B168" s="58"/>
      <c r="C168" s="64"/>
      <c r="D168" s="18" t="s">
        <v>6</v>
      </c>
      <c r="E168" s="34"/>
      <c r="F168" s="34"/>
      <c r="G168" s="34"/>
      <c r="H168" s="34"/>
      <c r="I168" s="34"/>
      <c r="J168" s="20">
        <f>J164+J165+J166+J167</f>
        <v>65462.75</v>
      </c>
      <c r="K168" s="28">
        <f t="shared" ref="K168:L168" si="73">K164+K165+K166+K167</f>
        <v>70699.77</v>
      </c>
      <c r="L168" s="26">
        <f t="shared" si="73"/>
        <v>78555.3</v>
      </c>
      <c r="M168" s="61"/>
    </row>
    <row r="169" spans="1:13" ht="48.75" customHeight="1" thickBot="1" x14ac:dyDescent="0.3">
      <c r="A169" s="53" t="s">
        <v>56</v>
      </c>
      <c r="B169" s="56" t="s">
        <v>30</v>
      </c>
      <c r="C169" s="62" t="s">
        <v>2</v>
      </c>
      <c r="D169" s="18" t="s">
        <v>17</v>
      </c>
      <c r="E169" s="34"/>
      <c r="F169" s="34"/>
      <c r="G169" s="34"/>
      <c r="H169" s="34"/>
      <c r="I169" s="34"/>
      <c r="J169" s="20">
        <v>0</v>
      </c>
      <c r="K169" s="28">
        <v>0</v>
      </c>
      <c r="L169" s="26">
        <v>0</v>
      </c>
      <c r="M169" s="59"/>
    </row>
    <row r="170" spans="1:13" ht="51" customHeight="1" thickBot="1" x14ac:dyDescent="0.3">
      <c r="A170" s="54"/>
      <c r="B170" s="57"/>
      <c r="C170" s="63"/>
      <c r="D170" s="18" t="s">
        <v>3</v>
      </c>
      <c r="E170" s="34"/>
      <c r="F170" s="34"/>
      <c r="G170" s="34"/>
      <c r="H170" s="34"/>
      <c r="I170" s="34"/>
      <c r="J170" s="20">
        <v>0</v>
      </c>
      <c r="K170" s="28">
        <v>0</v>
      </c>
      <c r="L170" s="26">
        <v>0</v>
      </c>
      <c r="M170" s="60"/>
    </row>
    <row r="171" spans="1:13" ht="51" customHeight="1" thickBot="1" x14ac:dyDescent="0.3">
      <c r="A171" s="54"/>
      <c r="B171" s="57"/>
      <c r="C171" s="63"/>
      <c r="D171" s="18" t="s">
        <v>4</v>
      </c>
      <c r="E171" s="34" t="s">
        <v>198</v>
      </c>
      <c r="F171" s="34" t="s">
        <v>199</v>
      </c>
      <c r="G171" s="34" t="s">
        <v>200</v>
      </c>
      <c r="H171" s="34" t="s">
        <v>212</v>
      </c>
      <c r="I171" s="34" t="s">
        <v>213</v>
      </c>
      <c r="J171" s="20">
        <v>65462.75</v>
      </c>
      <c r="K171" s="28">
        <v>70699.77</v>
      </c>
      <c r="L171" s="26">
        <v>78555.3</v>
      </c>
      <c r="M171" s="60"/>
    </row>
    <row r="172" spans="1:13" ht="42.75" customHeight="1" thickBot="1" x14ac:dyDescent="0.3">
      <c r="A172" s="54"/>
      <c r="B172" s="57"/>
      <c r="C172" s="63"/>
      <c r="D172" s="18" t="s">
        <v>5</v>
      </c>
      <c r="E172" s="34"/>
      <c r="F172" s="34"/>
      <c r="G172" s="34"/>
      <c r="H172" s="34"/>
      <c r="I172" s="34"/>
      <c r="J172" s="20">
        <v>0</v>
      </c>
      <c r="K172" s="28">
        <v>0</v>
      </c>
      <c r="L172" s="26">
        <v>0</v>
      </c>
      <c r="M172" s="60"/>
    </row>
    <row r="173" spans="1:13" ht="24.75" customHeight="1" thickBot="1" x14ac:dyDescent="0.3">
      <c r="A173" s="55"/>
      <c r="B173" s="58"/>
      <c r="C173" s="64"/>
      <c r="D173" s="18" t="s">
        <v>6</v>
      </c>
      <c r="E173" s="34"/>
      <c r="F173" s="34"/>
      <c r="G173" s="34"/>
      <c r="H173" s="34"/>
      <c r="I173" s="34"/>
      <c r="J173" s="20">
        <f>J169+J170+J171+J172</f>
        <v>65462.75</v>
      </c>
      <c r="K173" s="28">
        <f t="shared" ref="K173:L173" si="74">K169+K170+K171+K172</f>
        <v>70699.77</v>
      </c>
      <c r="L173" s="26">
        <f t="shared" si="74"/>
        <v>78555.3</v>
      </c>
      <c r="M173" s="61"/>
    </row>
    <row r="174" spans="1:13" ht="47.25" customHeight="1" thickBot="1" x14ac:dyDescent="0.3">
      <c r="A174" s="75">
        <v>7</v>
      </c>
      <c r="B174" s="56" t="s">
        <v>59</v>
      </c>
      <c r="C174" s="62" t="s">
        <v>2</v>
      </c>
      <c r="D174" s="65" t="s">
        <v>17</v>
      </c>
      <c r="E174" s="34" t="s">
        <v>198</v>
      </c>
      <c r="F174" s="34" t="s">
        <v>199</v>
      </c>
      <c r="G174" s="34" t="s">
        <v>200</v>
      </c>
      <c r="H174" s="34" t="s">
        <v>214</v>
      </c>
      <c r="I174" s="34" t="s">
        <v>264</v>
      </c>
      <c r="J174" s="20">
        <f>J180+J185+J190</f>
        <v>350000</v>
      </c>
      <c r="K174" s="28">
        <f t="shared" ref="K174" si="75">K180+K185+K190</f>
        <v>0</v>
      </c>
      <c r="L174" s="26">
        <f>L180+L185+L190</f>
        <v>0</v>
      </c>
      <c r="M174" s="59">
        <v>25.26</v>
      </c>
    </row>
    <row r="175" spans="1:13" ht="47.25" customHeight="1" thickBot="1" x14ac:dyDescent="0.3">
      <c r="A175" s="76"/>
      <c r="B175" s="57"/>
      <c r="C175" s="63"/>
      <c r="D175" s="66"/>
      <c r="E175" s="34" t="s">
        <v>198</v>
      </c>
      <c r="F175" s="34" t="s">
        <v>199</v>
      </c>
      <c r="G175" s="34" t="s">
        <v>200</v>
      </c>
      <c r="H175" s="34" t="s">
        <v>214</v>
      </c>
      <c r="I175" s="34" t="s">
        <v>263</v>
      </c>
      <c r="J175" s="20">
        <f>1228600+2738347.65</f>
        <v>3966947.65</v>
      </c>
      <c r="K175" s="28">
        <v>0</v>
      </c>
      <c r="L175" s="26">
        <v>0</v>
      </c>
      <c r="M175" s="60"/>
    </row>
    <row r="176" spans="1:13" ht="45" customHeight="1" thickBot="1" x14ac:dyDescent="0.3">
      <c r="A176" s="76"/>
      <c r="B176" s="57"/>
      <c r="C176" s="63"/>
      <c r="D176" s="18" t="s">
        <v>3</v>
      </c>
      <c r="E176" s="34"/>
      <c r="F176" s="34"/>
      <c r="G176" s="34"/>
      <c r="H176" s="34"/>
      <c r="I176" s="34"/>
      <c r="J176" s="20">
        <f t="shared" ref="J176:J178" si="76">J181+J186+J191</f>
        <v>0</v>
      </c>
      <c r="K176" s="28">
        <f t="shared" ref="K176:L176" si="77">K181+K186+K191</f>
        <v>0</v>
      </c>
      <c r="L176" s="26">
        <f t="shared" si="77"/>
        <v>0</v>
      </c>
      <c r="M176" s="60"/>
    </row>
    <row r="177" spans="1:13" ht="47.25" customHeight="1" thickBot="1" x14ac:dyDescent="0.3">
      <c r="A177" s="76"/>
      <c r="B177" s="57"/>
      <c r="C177" s="63"/>
      <c r="D177" s="18" t="s">
        <v>4</v>
      </c>
      <c r="E177" s="34"/>
      <c r="F177" s="34"/>
      <c r="G177" s="34"/>
      <c r="H177" s="34"/>
      <c r="I177" s="34"/>
      <c r="J177" s="20">
        <f t="shared" si="76"/>
        <v>0</v>
      </c>
      <c r="K177" s="28">
        <f t="shared" ref="K177" si="78">K182+K187+K192</f>
        <v>0</v>
      </c>
      <c r="L177" s="26">
        <f>L182+L187</f>
        <v>0</v>
      </c>
      <c r="M177" s="60"/>
    </row>
    <row r="178" spans="1:13" ht="36.75" customHeight="1" thickBot="1" x14ac:dyDescent="0.3">
      <c r="A178" s="76"/>
      <c r="B178" s="57"/>
      <c r="C178" s="63"/>
      <c r="D178" s="18" t="s">
        <v>5</v>
      </c>
      <c r="E178" s="34"/>
      <c r="F178" s="34"/>
      <c r="G178" s="34"/>
      <c r="H178" s="34"/>
      <c r="I178" s="34"/>
      <c r="J178" s="20">
        <f t="shared" si="76"/>
        <v>0</v>
      </c>
      <c r="K178" s="28">
        <f t="shared" ref="K178:L178" si="79">K183+K188+K193</f>
        <v>0</v>
      </c>
      <c r="L178" s="26">
        <f t="shared" si="79"/>
        <v>0</v>
      </c>
      <c r="M178" s="60"/>
    </row>
    <row r="179" spans="1:13" ht="24.75" customHeight="1" thickBot="1" x14ac:dyDescent="0.3">
      <c r="A179" s="77"/>
      <c r="B179" s="58"/>
      <c r="C179" s="64"/>
      <c r="D179" s="18" t="s">
        <v>6</v>
      </c>
      <c r="E179" s="34"/>
      <c r="F179" s="34"/>
      <c r="G179" s="34"/>
      <c r="H179" s="34"/>
      <c r="I179" s="34"/>
      <c r="J179" s="20">
        <f>J174+J176+J177+J178</f>
        <v>350000</v>
      </c>
      <c r="K179" s="28">
        <f t="shared" ref="K179:L179" si="80">K174+K176+K177+K178</f>
        <v>0</v>
      </c>
      <c r="L179" s="26">
        <f t="shared" si="80"/>
        <v>0</v>
      </c>
      <c r="M179" s="61"/>
    </row>
    <row r="180" spans="1:13" ht="50.25" customHeight="1" thickBot="1" x14ac:dyDescent="0.3">
      <c r="A180" s="53" t="s">
        <v>58</v>
      </c>
      <c r="B180" s="56" t="s">
        <v>31</v>
      </c>
      <c r="C180" s="62" t="s">
        <v>2</v>
      </c>
      <c r="D180" s="18" t="s">
        <v>17</v>
      </c>
      <c r="E180" s="34" t="s">
        <v>198</v>
      </c>
      <c r="F180" s="34" t="s">
        <v>199</v>
      </c>
      <c r="G180" s="34" t="s">
        <v>200</v>
      </c>
      <c r="H180" s="34" t="s">
        <v>214</v>
      </c>
      <c r="I180" s="34" t="s">
        <v>264</v>
      </c>
      <c r="J180" s="20">
        <f>200000+150000</f>
        <v>350000</v>
      </c>
      <c r="K180" s="28">
        <v>0</v>
      </c>
      <c r="L180" s="26">
        <v>0</v>
      </c>
      <c r="M180" s="59"/>
    </row>
    <row r="181" spans="1:13" ht="51" customHeight="1" thickBot="1" x14ac:dyDescent="0.3">
      <c r="A181" s="54"/>
      <c r="B181" s="57"/>
      <c r="C181" s="63"/>
      <c r="D181" s="18" t="s">
        <v>3</v>
      </c>
      <c r="E181" s="34"/>
      <c r="F181" s="34"/>
      <c r="G181" s="34"/>
      <c r="H181" s="34"/>
      <c r="I181" s="34"/>
      <c r="J181" s="20">
        <v>0</v>
      </c>
      <c r="K181" s="28">
        <v>0</v>
      </c>
      <c r="L181" s="26">
        <v>0</v>
      </c>
      <c r="M181" s="60"/>
    </row>
    <row r="182" spans="1:13" ht="48.75" customHeight="1" thickBot="1" x14ac:dyDescent="0.3">
      <c r="A182" s="54"/>
      <c r="B182" s="57"/>
      <c r="C182" s="63"/>
      <c r="D182" s="18" t="s">
        <v>4</v>
      </c>
      <c r="E182" s="34"/>
      <c r="F182" s="34"/>
      <c r="G182" s="34"/>
      <c r="H182" s="34"/>
      <c r="I182" s="34"/>
      <c r="J182" s="20">
        <v>0</v>
      </c>
      <c r="K182" s="28">
        <v>0</v>
      </c>
      <c r="L182" s="26">
        <v>0</v>
      </c>
      <c r="M182" s="60"/>
    </row>
    <row r="183" spans="1:13" ht="40.5" customHeight="1" thickBot="1" x14ac:dyDescent="0.3">
      <c r="A183" s="54"/>
      <c r="B183" s="57"/>
      <c r="C183" s="63"/>
      <c r="D183" s="18" t="s">
        <v>5</v>
      </c>
      <c r="E183" s="34"/>
      <c r="F183" s="34"/>
      <c r="G183" s="34"/>
      <c r="H183" s="34"/>
      <c r="I183" s="34"/>
      <c r="J183" s="20">
        <v>0</v>
      </c>
      <c r="K183" s="28">
        <v>0</v>
      </c>
      <c r="L183" s="26">
        <v>0</v>
      </c>
      <c r="M183" s="60"/>
    </row>
    <row r="184" spans="1:13" ht="30.75" customHeight="1" thickBot="1" x14ac:dyDescent="0.3">
      <c r="A184" s="55"/>
      <c r="B184" s="58"/>
      <c r="C184" s="64"/>
      <c r="D184" s="18" t="s">
        <v>6</v>
      </c>
      <c r="E184" s="34"/>
      <c r="F184" s="34"/>
      <c r="G184" s="34"/>
      <c r="H184" s="34"/>
      <c r="I184" s="34"/>
      <c r="J184" s="20">
        <f>J180+J181+J182+J183</f>
        <v>350000</v>
      </c>
      <c r="K184" s="28">
        <f t="shared" ref="K184:L184" si="81">K180+K181+K182+K183</f>
        <v>0</v>
      </c>
      <c r="L184" s="26">
        <f t="shared" si="81"/>
        <v>0</v>
      </c>
      <c r="M184" s="61"/>
    </row>
    <row r="185" spans="1:13" ht="44.25" hidden="1" customHeight="1" thickBot="1" x14ac:dyDescent="0.3">
      <c r="A185" s="53" t="s">
        <v>215</v>
      </c>
      <c r="B185" s="56" t="s">
        <v>110</v>
      </c>
      <c r="C185" s="62" t="s">
        <v>2</v>
      </c>
      <c r="D185" s="18" t="s">
        <v>17</v>
      </c>
      <c r="E185" s="34"/>
      <c r="F185" s="34"/>
      <c r="G185" s="34"/>
      <c r="H185" s="34"/>
      <c r="I185" s="34"/>
      <c r="J185" s="20">
        <v>0</v>
      </c>
      <c r="K185" s="28">
        <v>0</v>
      </c>
      <c r="L185" s="26">
        <v>0</v>
      </c>
      <c r="M185" s="69"/>
    </row>
    <row r="186" spans="1:13" ht="50.25" hidden="1" customHeight="1" thickBot="1" x14ac:dyDescent="0.3">
      <c r="A186" s="54"/>
      <c r="B186" s="57"/>
      <c r="C186" s="63"/>
      <c r="D186" s="18" t="s">
        <v>3</v>
      </c>
      <c r="E186" s="34"/>
      <c r="F186" s="34"/>
      <c r="G186" s="34"/>
      <c r="H186" s="34"/>
      <c r="I186" s="34"/>
      <c r="J186" s="20">
        <v>0</v>
      </c>
      <c r="K186" s="28">
        <v>0</v>
      </c>
      <c r="L186" s="26">
        <v>0</v>
      </c>
      <c r="M186" s="70"/>
    </row>
    <row r="187" spans="1:13" ht="45.75" hidden="1" customHeight="1" thickBot="1" x14ac:dyDescent="0.3">
      <c r="A187" s="54"/>
      <c r="B187" s="57"/>
      <c r="C187" s="63"/>
      <c r="D187" s="18" t="s">
        <v>4</v>
      </c>
      <c r="E187" s="34"/>
      <c r="F187" s="34"/>
      <c r="G187" s="34"/>
      <c r="H187" s="34"/>
      <c r="I187" s="34"/>
      <c r="J187" s="20">
        <v>0</v>
      </c>
      <c r="K187" s="28">
        <v>0</v>
      </c>
      <c r="L187" s="26">
        <v>0</v>
      </c>
      <c r="M187" s="70"/>
    </row>
    <row r="188" spans="1:13" ht="34.5" hidden="1" customHeight="1" thickBot="1" x14ac:dyDescent="0.3">
      <c r="A188" s="54"/>
      <c r="B188" s="57"/>
      <c r="C188" s="63"/>
      <c r="D188" s="18" t="s">
        <v>5</v>
      </c>
      <c r="E188" s="34"/>
      <c r="F188" s="34"/>
      <c r="G188" s="34"/>
      <c r="H188" s="34"/>
      <c r="I188" s="34"/>
      <c r="J188" s="20">
        <v>0</v>
      </c>
      <c r="K188" s="28">
        <v>0</v>
      </c>
      <c r="L188" s="26">
        <v>0</v>
      </c>
      <c r="M188" s="70"/>
    </row>
    <row r="189" spans="1:13" ht="30.75" hidden="1" customHeight="1" thickBot="1" x14ac:dyDescent="0.3">
      <c r="A189" s="55"/>
      <c r="B189" s="58"/>
      <c r="C189" s="64"/>
      <c r="D189" s="18" t="s">
        <v>6</v>
      </c>
      <c r="E189" s="34"/>
      <c r="F189" s="34"/>
      <c r="G189" s="34"/>
      <c r="H189" s="34"/>
      <c r="I189" s="34"/>
      <c r="J189" s="20">
        <f t="shared" ref="J189" si="82">J185+J186+J187+J188</f>
        <v>0</v>
      </c>
      <c r="K189" s="28">
        <f t="shared" ref="K189:L189" si="83">K185+K186+K187+K188</f>
        <v>0</v>
      </c>
      <c r="L189" s="26">
        <f t="shared" si="83"/>
        <v>0</v>
      </c>
      <c r="M189" s="71"/>
    </row>
    <row r="190" spans="1:13" ht="47.25" hidden="1" customHeight="1" thickBot="1" x14ac:dyDescent="0.3">
      <c r="A190" s="53" t="s">
        <v>61</v>
      </c>
      <c r="B190" s="56" t="s">
        <v>38</v>
      </c>
      <c r="C190" s="62" t="s">
        <v>2</v>
      </c>
      <c r="D190" s="18" t="s">
        <v>17</v>
      </c>
      <c r="E190" s="34"/>
      <c r="F190" s="34"/>
      <c r="G190" s="34"/>
      <c r="H190" s="34"/>
      <c r="I190" s="34"/>
      <c r="J190" s="20">
        <v>0</v>
      </c>
      <c r="K190" s="28">
        <v>0</v>
      </c>
      <c r="L190" s="26">
        <v>0</v>
      </c>
      <c r="M190" s="59"/>
    </row>
    <row r="191" spans="1:13" ht="51.75" hidden="1" customHeight="1" thickBot="1" x14ac:dyDescent="0.3">
      <c r="A191" s="54"/>
      <c r="B191" s="57"/>
      <c r="C191" s="63"/>
      <c r="D191" s="18" t="s">
        <v>3</v>
      </c>
      <c r="E191" s="34"/>
      <c r="F191" s="34"/>
      <c r="G191" s="34"/>
      <c r="H191" s="34"/>
      <c r="I191" s="34"/>
      <c r="J191" s="20">
        <v>0</v>
      </c>
      <c r="K191" s="28">
        <v>0</v>
      </c>
      <c r="L191" s="26">
        <v>0</v>
      </c>
      <c r="M191" s="60"/>
    </row>
    <row r="192" spans="1:13" ht="48" hidden="1" customHeight="1" thickBot="1" x14ac:dyDescent="0.3">
      <c r="A192" s="54"/>
      <c r="B192" s="57"/>
      <c r="C192" s="63"/>
      <c r="D192" s="18" t="s">
        <v>4</v>
      </c>
      <c r="E192" s="34"/>
      <c r="F192" s="34"/>
      <c r="G192" s="34"/>
      <c r="H192" s="34"/>
      <c r="I192" s="34"/>
      <c r="J192" s="20">
        <v>0</v>
      </c>
      <c r="K192" s="28">
        <v>0</v>
      </c>
      <c r="L192" s="26">
        <v>0</v>
      </c>
      <c r="M192" s="60"/>
    </row>
    <row r="193" spans="1:13" ht="33.75" hidden="1" customHeight="1" thickBot="1" x14ac:dyDescent="0.3">
      <c r="A193" s="54"/>
      <c r="B193" s="57"/>
      <c r="C193" s="63"/>
      <c r="D193" s="18" t="s">
        <v>5</v>
      </c>
      <c r="E193" s="34"/>
      <c r="F193" s="34"/>
      <c r="G193" s="34"/>
      <c r="H193" s="34"/>
      <c r="I193" s="34"/>
      <c r="J193" s="20">
        <v>0</v>
      </c>
      <c r="K193" s="28">
        <v>0</v>
      </c>
      <c r="L193" s="26">
        <v>0</v>
      </c>
      <c r="M193" s="60"/>
    </row>
    <row r="194" spans="1:13" ht="25.5" hidden="1" customHeight="1" thickBot="1" x14ac:dyDescent="0.3">
      <c r="A194" s="55"/>
      <c r="B194" s="58"/>
      <c r="C194" s="64"/>
      <c r="D194" s="18" t="s">
        <v>6</v>
      </c>
      <c r="E194" s="34"/>
      <c r="F194" s="34"/>
      <c r="G194" s="34"/>
      <c r="H194" s="34"/>
      <c r="I194" s="34"/>
      <c r="J194" s="20">
        <f t="shared" ref="J194" si="84">J190+J191+J192+J193</f>
        <v>0</v>
      </c>
      <c r="K194" s="28">
        <f t="shared" ref="K194:L194" si="85">K190+K191+K192+K193</f>
        <v>0</v>
      </c>
      <c r="L194" s="26">
        <f t="shared" si="85"/>
        <v>0</v>
      </c>
      <c r="M194" s="61"/>
    </row>
    <row r="195" spans="1:13" ht="54" customHeight="1" thickBot="1" x14ac:dyDescent="0.3">
      <c r="A195" s="53" t="s">
        <v>215</v>
      </c>
      <c r="B195" s="56" t="s">
        <v>31</v>
      </c>
      <c r="C195" s="62" t="s">
        <v>2</v>
      </c>
      <c r="D195" s="18" t="s">
        <v>17</v>
      </c>
      <c r="E195" s="34" t="s">
        <v>198</v>
      </c>
      <c r="F195" s="34" t="s">
        <v>199</v>
      </c>
      <c r="G195" s="34" t="s">
        <v>200</v>
      </c>
      <c r="H195" s="34" t="s">
        <v>214</v>
      </c>
      <c r="I195" s="34" t="s">
        <v>263</v>
      </c>
      <c r="J195" s="20">
        <f>1128600+2738347.65</f>
        <v>3866947.65</v>
      </c>
      <c r="K195" s="28">
        <v>0</v>
      </c>
      <c r="L195" s="26">
        <v>0</v>
      </c>
      <c r="M195" s="59"/>
    </row>
    <row r="196" spans="1:13" ht="64.5" customHeight="1" thickBot="1" x14ac:dyDescent="0.3">
      <c r="A196" s="54"/>
      <c r="B196" s="57"/>
      <c r="C196" s="63"/>
      <c r="D196" s="18" t="s">
        <v>3</v>
      </c>
      <c r="E196" s="34"/>
      <c r="F196" s="34"/>
      <c r="G196" s="34"/>
      <c r="H196" s="34"/>
      <c r="I196" s="34"/>
      <c r="J196" s="20">
        <v>0</v>
      </c>
      <c r="K196" s="28">
        <v>0</v>
      </c>
      <c r="L196" s="26">
        <v>0</v>
      </c>
      <c r="M196" s="60"/>
    </row>
    <row r="197" spans="1:13" ht="45.75" customHeight="1" thickBot="1" x14ac:dyDescent="0.3">
      <c r="A197" s="54"/>
      <c r="B197" s="57"/>
      <c r="C197" s="63"/>
      <c r="D197" s="18" t="s">
        <v>4</v>
      </c>
      <c r="E197" s="34"/>
      <c r="F197" s="34"/>
      <c r="G197" s="34"/>
      <c r="H197" s="34"/>
      <c r="I197" s="34"/>
      <c r="J197" s="20">
        <v>0</v>
      </c>
      <c r="K197" s="28">
        <v>0</v>
      </c>
      <c r="L197" s="26">
        <v>0</v>
      </c>
      <c r="M197" s="60"/>
    </row>
    <row r="198" spans="1:13" ht="45.75" customHeight="1" thickBot="1" x14ac:dyDescent="0.3">
      <c r="A198" s="54"/>
      <c r="B198" s="57"/>
      <c r="C198" s="63"/>
      <c r="D198" s="18" t="s">
        <v>5</v>
      </c>
      <c r="E198" s="34"/>
      <c r="F198" s="34"/>
      <c r="G198" s="34"/>
      <c r="H198" s="34"/>
      <c r="I198" s="34"/>
      <c r="J198" s="20">
        <v>0</v>
      </c>
      <c r="K198" s="28">
        <v>0</v>
      </c>
      <c r="L198" s="26">
        <v>0</v>
      </c>
      <c r="M198" s="60"/>
    </row>
    <row r="199" spans="1:13" ht="25.5" customHeight="1" thickBot="1" x14ac:dyDescent="0.3">
      <c r="A199" s="55"/>
      <c r="B199" s="58"/>
      <c r="C199" s="64"/>
      <c r="D199" s="18" t="s">
        <v>6</v>
      </c>
      <c r="E199" s="34"/>
      <c r="F199" s="34"/>
      <c r="G199" s="34"/>
      <c r="H199" s="34"/>
      <c r="I199" s="34"/>
      <c r="J199" s="20">
        <f>J195+J196+J197+J198</f>
        <v>3866947.65</v>
      </c>
      <c r="K199" s="28">
        <f t="shared" ref="K199:L199" si="86">K195+K196+K197+K198</f>
        <v>0</v>
      </c>
      <c r="L199" s="26">
        <f t="shared" si="86"/>
        <v>0</v>
      </c>
      <c r="M199" s="61"/>
    </row>
    <row r="200" spans="1:13" ht="45.75" customHeight="1" thickBot="1" x14ac:dyDescent="0.3">
      <c r="A200" s="75">
        <v>8</v>
      </c>
      <c r="B200" s="56" t="s">
        <v>62</v>
      </c>
      <c r="C200" s="62" t="s">
        <v>2</v>
      </c>
      <c r="D200" s="18" t="s">
        <v>17</v>
      </c>
      <c r="E200" s="34" t="s">
        <v>198</v>
      </c>
      <c r="F200" s="34" t="s">
        <v>199</v>
      </c>
      <c r="G200" s="34" t="s">
        <v>200</v>
      </c>
      <c r="H200" s="34" t="s">
        <v>216</v>
      </c>
      <c r="I200" s="34" t="s">
        <v>217</v>
      </c>
      <c r="J200" s="20">
        <f t="shared" ref="J200:J203" si="87">J205</f>
        <v>1000000</v>
      </c>
      <c r="K200" s="28">
        <f t="shared" ref="K200:L200" si="88">K205</f>
        <v>2681710</v>
      </c>
      <c r="L200" s="26">
        <f t="shared" si="88"/>
        <v>3030810</v>
      </c>
      <c r="M200" s="59">
        <v>27</v>
      </c>
    </row>
    <row r="201" spans="1:13" ht="48.75" customHeight="1" thickBot="1" x14ac:dyDescent="0.3">
      <c r="A201" s="76"/>
      <c r="B201" s="57"/>
      <c r="C201" s="63"/>
      <c r="D201" s="18" t="s">
        <v>3</v>
      </c>
      <c r="E201" s="34"/>
      <c r="F201" s="34"/>
      <c r="G201" s="34"/>
      <c r="H201" s="34"/>
      <c r="I201" s="34"/>
      <c r="J201" s="20">
        <f t="shared" si="87"/>
        <v>0</v>
      </c>
      <c r="K201" s="28">
        <f t="shared" ref="K201:L201" si="89">K206</f>
        <v>0</v>
      </c>
      <c r="L201" s="26">
        <f t="shared" si="89"/>
        <v>0</v>
      </c>
      <c r="M201" s="60"/>
    </row>
    <row r="202" spans="1:13" ht="45.75" customHeight="1" thickBot="1" x14ac:dyDescent="0.3">
      <c r="A202" s="76"/>
      <c r="B202" s="57"/>
      <c r="C202" s="63"/>
      <c r="D202" s="18" t="s">
        <v>4</v>
      </c>
      <c r="E202" s="34"/>
      <c r="F202" s="34"/>
      <c r="G202" s="34"/>
      <c r="H202" s="34"/>
      <c r="I202" s="34"/>
      <c r="J202" s="20">
        <f t="shared" si="87"/>
        <v>0</v>
      </c>
      <c r="K202" s="28">
        <f t="shared" ref="K202:L202" si="90">K207</f>
        <v>0</v>
      </c>
      <c r="L202" s="26">
        <f t="shared" si="90"/>
        <v>0</v>
      </c>
      <c r="M202" s="60"/>
    </row>
    <row r="203" spans="1:13" ht="33" customHeight="1" thickBot="1" x14ac:dyDescent="0.3">
      <c r="A203" s="76"/>
      <c r="B203" s="57"/>
      <c r="C203" s="63"/>
      <c r="D203" s="18" t="s">
        <v>5</v>
      </c>
      <c r="E203" s="34"/>
      <c r="F203" s="34"/>
      <c r="G203" s="34"/>
      <c r="H203" s="34"/>
      <c r="I203" s="34"/>
      <c r="J203" s="20">
        <f t="shared" si="87"/>
        <v>0</v>
      </c>
      <c r="K203" s="28">
        <f t="shared" ref="K203:L203" si="91">K208</f>
        <v>0</v>
      </c>
      <c r="L203" s="26">
        <f t="shared" si="91"/>
        <v>0</v>
      </c>
      <c r="M203" s="60"/>
    </row>
    <row r="204" spans="1:13" ht="25.5" customHeight="1" thickBot="1" x14ac:dyDescent="0.3">
      <c r="A204" s="77"/>
      <c r="B204" s="58"/>
      <c r="C204" s="64"/>
      <c r="D204" s="18" t="s">
        <v>6</v>
      </c>
      <c r="E204" s="34"/>
      <c r="F204" s="34"/>
      <c r="G204" s="34"/>
      <c r="H204" s="34"/>
      <c r="I204" s="34"/>
      <c r="J204" s="20">
        <f t="shared" ref="J204" si="92">J200+J201+J202+J203</f>
        <v>1000000</v>
      </c>
      <c r="K204" s="28">
        <f t="shared" ref="K204:L204" si="93">K200+K201+K202+K203</f>
        <v>2681710</v>
      </c>
      <c r="L204" s="26">
        <f t="shared" si="93"/>
        <v>3030810</v>
      </c>
      <c r="M204" s="61"/>
    </row>
    <row r="205" spans="1:13" ht="47.25" customHeight="1" thickBot="1" x14ac:dyDescent="0.3">
      <c r="A205" s="53" t="s">
        <v>60</v>
      </c>
      <c r="B205" s="56" t="s">
        <v>130</v>
      </c>
      <c r="C205" s="62" t="s">
        <v>2</v>
      </c>
      <c r="D205" s="18" t="s">
        <v>17</v>
      </c>
      <c r="E205" s="34" t="s">
        <v>198</v>
      </c>
      <c r="F205" s="34" t="s">
        <v>199</v>
      </c>
      <c r="G205" s="34" t="s">
        <v>200</v>
      </c>
      <c r="H205" s="34" t="s">
        <v>216</v>
      </c>
      <c r="I205" s="34" t="s">
        <v>217</v>
      </c>
      <c r="J205" s="20">
        <v>1000000</v>
      </c>
      <c r="K205" s="28">
        <v>2681710</v>
      </c>
      <c r="L205" s="26">
        <v>3030810</v>
      </c>
      <c r="M205" s="59"/>
    </row>
    <row r="206" spans="1:13" ht="48.75" customHeight="1" thickBot="1" x14ac:dyDescent="0.3">
      <c r="A206" s="54"/>
      <c r="B206" s="57"/>
      <c r="C206" s="63"/>
      <c r="D206" s="18" t="s">
        <v>3</v>
      </c>
      <c r="E206" s="34"/>
      <c r="F206" s="34"/>
      <c r="G206" s="34"/>
      <c r="H206" s="34"/>
      <c r="I206" s="34"/>
      <c r="J206" s="20">
        <v>0</v>
      </c>
      <c r="K206" s="28">
        <v>0</v>
      </c>
      <c r="L206" s="26">
        <v>0</v>
      </c>
      <c r="M206" s="60"/>
    </row>
    <row r="207" spans="1:13" ht="47.25" customHeight="1" thickBot="1" x14ac:dyDescent="0.3">
      <c r="A207" s="54"/>
      <c r="B207" s="57"/>
      <c r="C207" s="63"/>
      <c r="D207" s="18" t="s">
        <v>4</v>
      </c>
      <c r="E207" s="34"/>
      <c r="F207" s="34"/>
      <c r="G207" s="34"/>
      <c r="H207" s="34"/>
      <c r="I207" s="34"/>
      <c r="J207" s="20">
        <v>0</v>
      </c>
      <c r="K207" s="28">
        <v>0</v>
      </c>
      <c r="L207" s="26">
        <v>0</v>
      </c>
      <c r="M207" s="60"/>
    </row>
    <row r="208" spans="1:13" ht="36" customHeight="1" thickBot="1" x14ac:dyDescent="0.3">
      <c r="A208" s="54"/>
      <c r="B208" s="57"/>
      <c r="C208" s="63"/>
      <c r="D208" s="18" t="s">
        <v>5</v>
      </c>
      <c r="E208" s="34"/>
      <c r="F208" s="34"/>
      <c r="G208" s="34"/>
      <c r="H208" s="34"/>
      <c r="I208" s="34"/>
      <c r="J208" s="20">
        <v>0</v>
      </c>
      <c r="K208" s="28">
        <v>0</v>
      </c>
      <c r="L208" s="26">
        <v>0</v>
      </c>
      <c r="M208" s="60"/>
    </row>
    <row r="209" spans="1:13" ht="27.75" customHeight="1" thickBot="1" x14ac:dyDescent="0.3">
      <c r="A209" s="55"/>
      <c r="B209" s="58"/>
      <c r="C209" s="64"/>
      <c r="D209" s="18" t="s">
        <v>6</v>
      </c>
      <c r="E209" s="34"/>
      <c r="F209" s="34"/>
      <c r="G209" s="34"/>
      <c r="H209" s="34"/>
      <c r="I209" s="34"/>
      <c r="J209" s="20">
        <f t="shared" ref="J209" si="94">J205+J206+J207+J208</f>
        <v>1000000</v>
      </c>
      <c r="K209" s="28">
        <f t="shared" ref="K209:L209" si="95">K205+K206+K207+K208</f>
        <v>2681710</v>
      </c>
      <c r="L209" s="26">
        <f t="shared" si="95"/>
        <v>3030810</v>
      </c>
      <c r="M209" s="61"/>
    </row>
    <row r="210" spans="1:13" ht="48.75" customHeight="1" thickBot="1" x14ac:dyDescent="0.3">
      <c r="A210" s="75">
        <v>9</v>
      </c>
      <c r="B210" s="56" t="s">
        <v>8</v>
      </c>
      <c r="C210" s="62" t="s">
        <v>2</v>
      </c>
      <c r="D210" s="18" t="s">
        <v>17</v>
      </c>
      <c r="E210" s="34" t="s">
        <v>198</v>
      </c>
      <c r="F210" s="34" t="s">
        <v>199</v>
      </c>
      <c r="G210" s="34" t="s">
        <v>200</v>
      </c>
      <c r="H210" s="34" t="s">
        <v>218</v>
      </c>
      <c r="I210" s="34" t="s">
        <v>219</v>
      </c>
      <c r="J210" s="20">
        <f t="shared" ref="J210:J213" si="96">J215</f>
        <v>80000</v>
      </c>
      <c r="K210" s="28">
        <f t="shared" ref="K210:L210" si="97">K215</f>
        <v>0</v>
      </c>
      <c r="L210" s="26">
        <f t="shared" si="97"/>
        <v>0</v>
      </c>
      <c r="M210" s="59">
        <v>28</v>
      </c>
    </row>
    <row r="211" spans="1:13" ht="48" customHeight="1" thickBot="1" x14ac:dyDescent="0.3">
      <c r="A211" s="76"/>
      <c r="B211" s="57"/>
      <c r="C211" s="63"/>
      <c r="D211" s="18" t="s">
        <v>3</v>
      </c>
      <c r="E211" s="34"/>
      <c r="F211" s="34"/>
      <c r="G211" s="34"/>
      <c r="H211" s="34"/>
      <c r="I211" s="34"/>
      <c r="J211" s="20">
        <f t="shared" si="96"/>
        <v>0</v>
      </c>
      <c r="K211" s="28">
        <f t="shared" ref="K211:L211" si="98">K216</f>
        <v>0</v>
      </c>
      <c r="L211" s="26">
        <f t="shared" si="98"/>
        <v>0</v>
      </c>
      <c r="M211" s="60"/>
    </row>
    <row r="212" spans="1:13" ht="54.75" customHeight="1" thickBot="1" x14ac:dyDescent="0.3">
      <c r="A212" s="76"/>
      <c r="B212" s="57"/>
      <c r="C212" s="63"/>
      <c r="D212" s="18" t="s">
        <v>4</v>
      </c>
      <c r="E212" s="34"/>
      <c r="F212" s="34"/>
      <c r="G212" s="34"/>
      <c r="H212" s="34"/>
      <c r="I212" s="34"/>
      <c r="J212" s="20">
        <f t="shared" si="96"/>
        <v>0</v>
      </c>
      <c r="K212" s="28">
        <f t="shared" ref="K212:L212" si="99">K217</f>
        <v>0</v>
      </c>
      <c r="L212" s="26">
        <f t="shared" si="99"/>
        <v>0</v>
      </c>
      <c r="M212" s="60"/>
    </row>
    <row r="213" spans="1:13" ht="41.25" customHeight="1" thickBot="1" x14ac:dyDescent="0.3">
      <c r="A213" s="76"/>
      <c r="B213" s="57"/>
      <c r="C213" s="63"/>
      <c r="D213" s="18" t="s">
        <v>5</v>
      </c>
      <c r="E213" s="34"/>
      <c r="F213" s="34"/>
      <c r="G213" s="34"/>
      <c r="H213" s="34"/>
      <c r="I213" s="34"/>
      <c r="J213" s="20">
        <f t="shared" si="96"/>
        <v>0</v>
      </c>
      <c r="K213" s="28">
        <f t="shared" ref="K213:L213" si="100">K218</f>
        <v>0</v>
      </c>
      <c r="L213" s="26">
        <f t="shared" si="100"/>
        <v>0</v>
      </c>
      <c r="M213" s="60"/>
    </row>
    <row r="214" spans="1:13" ht="27.75" customHeight="1" thickBot="1" x14ac:dyDescent="0.3">
      <c r="A214" s="77"/>
      <c r="B214" s="58"/>
      <c r="C214" s="64"/>
      <c r="D214" s="18" t="s">
        <v>6</v>
      </c>
      <c r="E214" s="34"/>
      <c r="F214" s="34"/>
      <c r="G214" s="34"/>
      <c r="H214" s="34"/>
      <c r="I214" s="34"/>
      <c r="J214" s="20">
        <f t="shared" ref="J214" si="101">J210+J211+J212+J213</f>
        <v>80000</v>
      </c>
      <c r="K214" s="28">
        <f t="shared" ref="K214:L214" si="102">K210+K211+K212+K213</f>
        <v>0</v>
      </c>
      <c r="L214" s="26">
        <f t="shared" si="102"/>
        <v>0</v>
      </c>
      <c r="M214" s="61"/>
    </row>
    <row r="215" spans="1:13" ht="46.5" customHeight="1" thickBot="1" x14ac:dyDescent="0.3">
      <c r="A215" s="53" t="s">
        <v>63</v>
      </c>
      <c r="B215" s="56" t="s">
        <v>8</v>
      </c>
      <c r="C215" s="62" t="s">
        <v>2</v>
      </c>
      <c r="D215" s="18" t="s">
        <v>17</v>
      </c>
      <c r="E215" s="34" t="s">
        <v>198</v>
      </c>
      <c r="F215" s="34" t="s">
        <v>199</v>
      </c>
      <c r="G215" s="34" t="s">
        <v>200</v>
      </c>
      <c r="H215" s="34" t="s">
        <v>218</v>
      </c>
      <c r="I215" s="34" t="s">
        <v>219</v>
      </c>
      <c r="J215" s="20">
        <v>80000</v>
      </c>
      <c r="K215" s="28">
        <v>0</v>
      </c>
      <c r="L215" s="26">
        <v>0</v>
      </c>
      <c r="M215" s="59"/>
    </row>
    <row r="216" spans="1:13" ht="48.75" customHeight="1" thickBot="1" x14ac:dyDescent="0.3">
      <c r="A216" s="54"/>
      <c r="B216" s="57"/>
      <c r="C216" s="63"/>
      <c r="D216" s="18" t="s">
        <v>3</v>
      </c>
      <c r="E216" s="34"/>
      <c r="F216" s="34"/>
      <c r="G216" s="34"/>
      <c r="H216" s="34"/>
      <c r="I216" s="34"/>
      <c r="J216" s="20">
        <v>0</v>
      </c>
      <c r="K216" s="28">
        <v>0</v>
      </c>
      <c r="L216" s="26">
        <v>0</v>
      </c>
      <c r="M216" s="60"/>
    </row>
    <row r="217" spans="1:13" ht="45.75" customHeight="1" thickBot="1" x14ac:dyDescent="0.3">
      <c r="A217" s="54"/>
      <c r="B217" s="57"/>
      <c r="C217" s="63"/>
      <c r="D217" s="18" t="s">
        <v>4</v>
      </c>
      <c r="E217" s="34"/>
      <c r="F217" s="34"/>
      <c r="G217" s="34"/>
      <c r="H217" s="34"/>
      <c r="I217" s="34"/>
      <c r="J217" s="20">
        <v>0</v>
      </c>
      <c r="K217" s="28">
        <v>0</v>
      </c>
      <c r="L217" s="26">
        <v>0</v>
      </c>
      <c r="M217" s="60"/>
    </row>
    <row r="218" spans="1:13" ht="38.25" customHeight="1" thickBot="1" x14ac:dyDescent="0.3">
      <c r="A218" s="54"/>
      <c r="B218" s="57"/>
      <c r="C218" s="63"/>
      <c r="D218" s="18" t="s">
        <v>5</v>
      </c>
      <c r="E218" s="34"/>
      <c r="F218" s="34"/>
      <c r="G218" s="34"/>
      <c r="H218" s="34"/>
      <c r="I218" s="34"/>
      <c r="J218" s="20">
        <v>0</v>
      </c>
      <c r="K218" s="28">
        <v>0</v>
      </c>
      <c r="L218" s="26">
        <v>0</v>
      </c>
      <c r="M218" s="60"/>
    </row>
    <row r="219" spans="1:13" ht="25.5" customHeight="1" thickBot="1" x14ac:dyDescent="0.3">
      <c r="A219" s="55"/>
      <c r="B219" s="58"/>
      <c r="C219" s="64"/>
      <c r="D219" s="18" t="s">
        <v>6</v>
      </c>
      <c r="E219" s="34"/>
      <c r="F219" s="34"/>
      <c r="G219" s="34"/>
      <c r="H219" s="34"/>
      <c r="I219" s="34"/>
      <c r="J219" s="20">
        <f t="shared" ref="J219" si="103">J215+J216+J217+J218</f>
        <v>80000</v>
      </c>
      <c r="K219" s="28">
        <f t="shared" ref="K219:L219" si="104">K215+K216+K217+K218</f>
        <v>0</v>
      </c>
      <c r="L219" s="26">
        <f t="shared" si="104"/>
        <v>0</v>
      </c>
      <c r="M219" s="61"/>
    </row>
    <row r="220" spans="1:13" ht="47.25" customHeight="1" thickBot="1" x14ac:dyDescent="0.3">
      <c r="A220" s="75">
        <v>10</v>
      </c>
      <c r="B220" s="56" t="s">
        <v>65</v>
      </c>
      <c r="C220" s="62" t="s">
        <v>2</v>
      </c>
      <c r="D220" s="18" t="s">
        <v>17</v>
      </c>
      <c r="E220" s="34" t="s">
        <v>198</v>
      </c>
      <c r="F220" s="34" t="s">
        <v>199</v>
      </c>
      <c r="G220" s="34" t="s">
        <v>200</v>
      </c>
      <c r="H220" s="34" t="s">
        <v>220</v>
      </c>
      <c r="I220" s="34" t="s">
        <v>221</v>
      </c>
      <c r="J220" s="20">
        <f t="shared" ref="J220:J223" si="105">J225+J230</f>
        <v>2373045</v>
      </c>
      <c r="K220" s="28">
        <f t="shared" ref="K220:L220" si="106">K225+K230</f>
        <v>2373045</v>
      </c>
      <c r="L220" s="26">
        <f t="shared" si="106"/>
        <v>2373045</v>
      </c>
      <c r="M220" s="59">
        <v>29</v>
      </c>
    </row>
    <row r="221" spans="1:13" ht="45.75" customHeight="1" thickBot="1" x14ac:dyDescent="0.3">
      <c r="A221" s="76"/>
      <c r="B221" s="57"/>
      <c r="C221" s="63"/>
      <c r="D221" s="18" t="s">
        <v>3</v>
      </c>
      <c r="E221" s="34"/>
      <c r="F221" s="34"/>
      <c r="G221" s="34"/>
      <c r="H221" s="34"/>
      <c r="I221" s="34"/>
      <c r="J221" s="20">
        <f t="shared" si="105"/>
        <v>0</v>
      </c>
      <c r="K221" s="28">
        <f t="shared" ref="K221:L221" si="107">K226+K231</f>
        <v>0</v>
      </c>
      <c r="L221" s="26">
        <f t="shared" si="107"/>
        <v>0</v>
      </c>
      <c r="M221" s="60"/>
    </row>
    <row r="222" spans="1:13" ht="45.75" customHeight="1" thickBot="1" x14ac:dyDescent="0.3">
      <c r="A222" s="76"/>
      <c r="B222" s="57"/>
      <c r="C222" s="63"/>
      <c r="D222" s="18" t="s">
        <v>4</v>
      </c>
      <c r="E222" s="34"/>
      <c r="F222" s="34"/>
      <c r="G222" s="34"/>
      <c r="H222" s="34"/>
      <c r="I222" s="34"/>
      <c r="J222" s="20">
        <f t="shared" si="105"/>
        <v>0</v>
      </c>
      <c r="K222" s="28">
        <f t="shared" ref="K222:L222" si="108">K227+K232</f>
        <v>0</v>
      </c>
      <c r="L222" s="26">
        <f t="shared" si="108"/>
        <v>0</v>
      </c>
      <c r="M222" s="60"/>
    </row>
    <row r="223" spans="1:13" ht="34.5" customHeight="1" thickBot="1" x14ac:dyDescent="0.3">
      <c r="A223" s="76"/>
      <c r="B223" s="57"/>
      <c r="C223" s="63"/>
      <c r="D223" s="18" t="s">
        <v>5</v>
      </c>
      <c r="E223" s="34"/>
      <c r="F223" s="34"/>
      <c r="G223" s="34"/>
      <c r="H223" s="34"/>
      <c r="I223" s="34"/>
      <c r="J223" s="20">
        <f t="shared" si="105"/>
        <v>0</v>
      </c>
      <c r="K223" s="28">
        <f t="shared" ref="K223:L223" si="109">K228+K233</f>
        <v>0</v>
      </c>
      <c r="L223" s="26">
        <f t="shared" si="109"/>
        <v>0</v>
      </c>
      <c r="M223" s="60"/>
    </row>
    <row r="224" spans="1:13" ht="25.5" customHeight="1" thickBot="1" x14ac:dyDescent="0.3">
      <c r="A224" s="77"/>
      <c r="B224" s="58"/>
      <c r="C224" s="64"/>
      <c r="D224" s="18" t="s">
        <v>6</v>
      </c>
      <c r="E224" s="34"/>
      <c r="F224" s="34"/>
      <c r="G224" s="34"/>
      <c r="H224" s="34"/>
      <c r="I224" s="34"/>
      <c r="J224" s="20">
        <f t="shared" ref="J224" si="110">J220+J221+J222+J223</f>
        <v>2373045</v>
      </c>
      <c r="K224" s="28">
        <f t="shared" ref="K224:L224" si="111">K220+K221+K222+K223</f>
        <v>2373045</v>
      </c>
      <c r="L224" s="26">
        <f t="shared" si="111"/>
        <v>2373045</v>
      </c>
      <c r="M224" s="61"/>
    </row>
    <row r="225" spans="1:13" ht="48" customHeight="1" thickBot="1" x14ac:dyDescent="0.3">
      <c r="A225" s="53" t="s">
        <v>64</v>
      </c>
      <c r="B225" s="56" t="s">
        <v>131</v>
      </c>
      <c r="C225" s="62" t="s">
        <v>2</v>
      </c>
      <c r="D225" s="18" t="s">
        <v>17</v>
      </c>
      <c r="E225" s="34" t="s">
        <v>198</v>
      </c>
      <c r="F225" s="34" t="s">
        <v>199</v>
      </c>
      <c r="G225" s="34" t="s">
        <v>200</v>
      </c>
      <c r="H225" s="34" t="s">
        <v>220</v>
      </c>
      <c r="I225" s="34" t="s">
        <v>221</v>
      </c>
      <c r="J225" s="20">
        <v>2373045</v>
      </c>
      <c r="K225" s="28">
        <v>2373045</v>
      </c>
      <c r="L225" s="26">
        <v>2373045</v>
      </c>
      <c r="M225" s="59"/>
    </row>
    <row r="226" spans="1:13" ht="54.75" customHeight="1" thickBot="1" x14ac:dyDescent="0.3">
      <c r="A226" s="54"/>
      <c r="B226" s="57"/>
      <c r="C226" s="63"/>
      <c r="D226" s="18" t="s">
        <v>3</v>
      </c>
      <c r="E226" s="34"/>
      <c r="F226" s="34"/>
      <c r="G226" s="34"/>
      <c r="H226" s="34"/>
      <c r="I226" s="34"/>
      <c r="J226" s="20">
        <v>0</v>
      </c>
      <c r="K226" s="28">
        <v>0</v>
      </c>
      <c r="L226" s="26">
        <v>0</v>
      </c>
      <c r="M226" s="60"/>
    </row>
    <row r="227" spans="1:13" ht="54.75" customHeight="1" thickBot="1" x14ac:dyDescent="0.3">
      <c r="A227" s="54"/>
      <c r="B227" s="57"/>
      <c r="C227" s="63"/>
      <c r="D227" s="18" t="s">
        <v>4</v>
      </c>
      <c r="E227" s="34"/>
      <c r="F227" s="34"/>
      <c r="G227" s="34"/>
      <c r="H227" s="34"/>
      <c r="I227" s="34"/>
      <c r="J227" s="20">
        <v>0</v>
      </c>
      <c r="K227" s="28">
        <v>0</v>
      </c>
      <c r="L227" s="26">
        <v>0</v>
      </c>
      <c r="M227" s="60"/>
    </row>
    <row r="228" spans="1:13" ht="48" customHeight="1" thickBot="1" x14ac:dyDescent="0.3">
      <c r="A228" s="54"/>
      <c r="B228" s="57"/>
      <c r="C228" s="63"/>
      <c r="D228" s="18" t="s">
        <v>5</v>
      </c>
      <c r="E228" s="34"/>
      <c r="F228" s="34"/>
      <c r="G228" s="34"/>
      <c r="H228" s="34"/>
      <c r="I228" s="34"/>
      <c r="J228" s="20">
        <v>0</v>
      </c>
      <c r="K228" s="28">
        <v>0</v>
      </c>
      <c r="L228" s="26">
        <v>0</v>
      </c>
      <c r="M228" s="60"/>
    </row>
    <row r="229" spans="1:13" ht="28.5" customHeight="1" thickBot="1" x14ac:dyDescent="0.3">
      <c r="A229" s="55"/>
      <c r="B229" s="58"/>
      <c r="C229" s="64"/>
      <c r="D229" s="18" t="s">
        <v>6</v>
      </c>
      <c r="E229" s="34"/>
      <c r="F229" s="34"/>
      <c r="G229" s="34"/>
      <c r="H229" s="34"/>
      <c r="I229" s="34"/>
      <c r="J229" s="20">
        <f t="shared" ref="J229" si="112">J225+J226+J227+J228</f>
        <v>2373045</v>
      </c>
      <c r="K229" s="28">
        <f t="shared" ref="K229:L229" si="113">K225+K226+K227+K228</f>
        <v>2373045</v>
      </c>
      <c r="L229" s="26">
        <f t="shared" si="113"/>
        <v>2373045</v>
      </c>
      <c r="M229" s="61"/>
    </row>
    <row r="230" spans="1:13" ht="48" hidden="1" customHeight="1" thickBot="1" x14ac:dyDescent="0.3">
      <c r="A230" s="53" t="s">
        <v>67</v>
      </c>
      <c r="B230" s="56" t="s">
        <v>32</v>
      </c>
      <c r="C230" s="62" t="s">
        <v>2</v>
      </c>
      <c r="D230" s="18" t="s">
        <v>17</v>
      </c>
      <c r="E230" s="34"/>
      <c r="F230" s="34"/>
      <c r="G230" s="34"/>
      <c r="H230" s="34"/>
      <c r="I230" s="34"/>
      <c r="J230" s="20">
        <v>0</v>
      </c>
      <c r="K230" s="28">
        <v>0</v>
      </c>
      <c r="L230" s="26">
        <v>0</v>
      </c>
      <c r="M230" s="59"/>
    </row>
    <row r="231" spans="1:13" ht="46.5" hidden="1" customHeight="1" thickBot="1" x14ac:dyDescent="0.3">
      <c r="A231" s="54"/>
      <c r="B231" s="57"/>
      <c r="C231" s="63"/>
      <c r="D231" s="18" t="s">
        <v>3</v>
      </c>
      <c r="E231" s="34"/>
      <c r="F231" s="34"/>
      <c r="G231" s="34"/>
      <c r="H231" s="34"/>
      <c r="I231" s="34"/>
      <c r="J231" s="20">
        <v>0</v>
      </c>
      <c r="K231" s="28">
        <v>0</v>
      </c>
      <c r="L231" s="26">
        <v>0</v>
      </c>
      <c r="M231" s="60"/>
    </row>
    <row r="232" spans="1:13" ht="51" hidden="1" customHeight="1" thickBot="1" x14ac:dyDescent="0.3">
      <c r="A232" s="54"/>
      <c r="B232" s="57"/>
      <c r="C232" s="63"/>
      <c r="D232" s="18" t="s">
        <v>4</v>
      </c>
      <c r="E232" s="34"/>
      <c r="F232" s="34"/>
      <c r="G232" s="34"/>
      <c r="H232" s="34"/>
      <c r="I232" s="34"/>
      <c r="J232" s="20">
        <v>0</v>
      </c>
      <c r="K232" s="28">
        <v>0</v>
      </c>
      <c r="L232" s="26">
        <v>0</v>
      </c>
      <c r="M232" s="60"/>
    </row>
    <row r="233" spans="1:13" ht="35.25" hidden="1" customHeight="1" thickBot="1" x14ac:dyDescent="0.3">
      <c r="A233" s="54"/>
      <c r="B233" s="57"/>
      <c r="C233" s="63"/>
      <c r="D233" s="18" t="s">
        <v>5</v>
      </c>
      <c r="E233" s="34"/>
      <c r="F233" s="34"/>
      <c r="G233" s="34"/>
      <c r="H233" s="34"/>
      <c r="I233" s="34"/>
      <c r="J233" s="20">
        <v>0</v>
      </c>
      <c r="K233" s="28">
        <v>0</v>
      </c>
      <c r="L233" s="26">
        <v>0</v>
      </c>
      <c r="M233" s="60"/>
    </row>
    <row r="234" spans="1:13" ht="24.75" hidden="1" customHeight="1" thickBot="1" x14ac:dyDescent="0.3">
      <c r="A234" s="55"/>
      <c r="B234" s="58"/>
      <c r="C234" s="64"/>
      <c r="D234" s="18" t="s">
        <v>6</v>
      </c>
      <c r="E234" s="34"/>
      <c r="F234" s="34"/>
      <c r="G234" s="34"/>
      <c r="H234" s="34"/>
      <c r="I234" s="34"/>
      <c r="J234" s="20">
        <f t="shared" ref="J234" si="114">J230+J231+J232+J233</f>
        <v>0</v>
      </c>
      <c r="K234" s="28">
        <f t="shared" ref="K234:L234" si="115">K230+K231+K232+K233</f>
        <v>0</v>
      </c>
      <c r="L234" s="26">
        <f t="shared" si="115"/>
        <v>0</v>
      </c>
      <c r="M234" s="61"/>
    </row>
    <row r="235" spans="1:13" ht="45" customHeight="1" thickBot="1" x14ac:dyDescent="0.3">
      <c r="A235" s="75">
        <v>11</v>
      </c>
      <c r="B235" s="56" t="s">
        <v>101</v>
      </c>
      <c r="C235" s="62" t="s">
        <v>2</v>
      </c>
      <c r="D235" s="18" t="s">
        <v>17</v>
      </c>
      <c r="E235" s="34"/>
      <c r="F235" s="34"/>
      <c r="G235" s="34"/>
      <c r="H235" s="34"/>
      <c r="I235" s="34"/>
      <c r="J235" s="20">
        <f>J244+J249+J271</f>
        <v>0</v>
      </c>
      <c r="K235" s="28">
        <f t="shared" ref="K235:L235" si="116">K244+K249+K271</f>
        <v>0</v>
      </c>
      <c r="L235" s="26">
        <f t="shared" si="116"/>
        <v>0</v>
      </c>
      <c r="M235" s="59" t="s">
        <v>259</v>
      </c>
    </row>
    <row r="236" spans="1:13" ht="45" customHeight="1" thickBot="1" x14ac:dyDescent="0.3">
      <c r="A236" s="76"/>
      <c r="B236" s="57"/>
      <c r="C236" s="63"/>
      <c r="D236" s="18" t="s">
        <v>3</v>
      </c>
      <c r="E236" s="34"/>
      <c r="F236" s="34"/>
      <c r="G236" s="34"/>
      <c r="H236" s="34"/>
      <c r="I236" s="34"/>
      <c r="J236" s="20">
        <f>J245+J250+J272</f>
        <v>0</v>
      </c>
      <c r="K236" s="28">
        <f t="shared" ref="K236:L236" si="117">K245+K250+K272</f>
        <v>0</v>
      </c>
      <c r="L236" s="26">
        <f t="shared" si="117"/>
        <v>0</v>
      </c>
      <c r="M236" s="60"/>
    </row>
    <row r="237" spans="1:13" ht="45" customHeight="1" thickBot="1" x14ac:dyDescent="0.3">
      <c r="A237" s="76"/>
      <c r="B237" s="57"/>
      <c r="C237" s="63"/>
      <c r="D237" s="65" t="s">
        <v>4</v>
      </c>
      <c r="E237" s="34" t="s">
        <v>198</v>
      </c>
      <c r="F237" s="34" t="s">
        <v>199</v>
      </c>
      <c r="G237" s="34" t="s">
        <v>200</v>
      </c>
      <c r="H237" s="34" t="s">
        <v>222</v>
      </c>
      <c r="I237" s="34" t="s">
        <v>223</v>
      </c>
      <c r="J237" s="20">
        <v>165000</v>
      </c>
      <c r="K237" s="28">
        <v>165000</v>
      </c>
      <c r="L237" s="26">
        <v>165000</v>
      </c>
      <c r="M237" s="60"/>
    </row>
    <row r="238" spans="1:13" ht="45" customHeight="1" thickBot="1" x14ac:dyDescent="0.3">
      <c r="A238" s="76"/>
      <c r="B238" s="57"/>
      <c r="C238" s="63"/>
      <c r="D238" s="68"/>
      <c r="E238" s="34" t="s">
        <v>198</v>
      </c>
      <c r="F238" s="34" t="s">
        <v>199</v>
      </c>
      <c r="G238" s="34" t="s">
        <v>200</v>
      </c>
      <c r="H238" s="34" t="s">
        <v>222</v>
      </c>
      <c r="I238" s="34" t="s">
        <v>224</v>
      </c>
      <c r="J238" s="20">
        <v>652116</v>
      </c>
      <c r="K238" s="28">
        <v>652116</v>
      </c>
      <c r="L238" s="26">
        <v>652116</v>
      </c>
      <c r="M238" s="60"/>
    </row>
    <row r="239" spans="1:13" ht="45" customHeight="1" thickBot="1" x14ac:dyDescent="0.3">
      <c r="A239" s="76"/>
      <c r="B239" s="57"/>
      <c r="C239" s="63"/>
      <c r="D239" s="68"/>
      <c r="E239" s="34" t="s">
        <v>198</v>
      </c>
      <c r="F239" s="34" t="s">
        <v>199</v>
      </c>
      <c r="G239" s="34" t="s">
        <v>200</v>
      </c>
      <c r="H239" s="34" t="s">
        <v>222</v>
      </c>
      <c r="I239" s="34" t="s">
        <v>227</v>
      </c>
      <c r="J239" s="20">
        <v>28000</v>
      </c>
      <c r="K239" s="28">
        <v>28000</v>
      </c>
      <c r="L239" s="26">
        <v>35000</v>
      </c>
      <c r="M239" s="60"/>
    </row>
    <row r="240" spans="1:13" ht="45" customHeight="1" thickBot="1" x14ac:dyDescent="0.3">
      <c r="A240" s="76"/>
      <c r="B240" s="57"/>
      <c r="C240" s="63"/>
      <c r="D240" s="68"/>
      <c r="E240" s="34" t="s">
        <v>198</v>
      </c>
      <c r="F240" s="34" t="s">
        <v>199</v>
      </c>
      <c r="G240" s="34" t="s">
        <v>200</v>
      </c>
      <c r="H240" s="34" t="s">
        <v>222</v>
      </c>
      <c r="I240" s="34" t="s">
        <v>229</v>
      </c>
      <c r="J240" s="20">
        <v>6942184</v>
      </c>
      <c r="K240" s="28">
        <v>8078884</v>
      </c>
      <c r="L240" s="26">
        <v>8610384</v>
      </c>
      <c r="M240" s="60"/>
    </row>
    <row r="241" spans="1:13" ht="45" customHeight="1" thickBot="1" x14ac:dyDescent="0.3">
      <c r="A241" s="76"/>
      <c r="B241" s="57"/>
      <c r="C241" s="63"/>
      <c r="D241" s="66"/>
      <c r="E241" s="34" t="s">
        <v>198</v>
      </c>
      <c r="F241" s="34" t="s">
        <v>199</v>
      </c>
      <c r="G241" s="34" t="s">
        <v>200</v>
      </c>
      <c r="H241" s="34" t="s">
        <v>222</v>
      </c>
      <c r="I241" s="34" t="s">
        <v>231</v>
      </c>
      <c r="J241" s="20">
        <v>10035960</v>
      </c>
      <c r="K241" s="28">
        <v>10035960</v>
      </c>
      <c r="L241" s="26">
        <v>10035960</v>
      </c>
      <c r="M241" s="60"/>
    </row>
    <row r="242" spans="1:13" ht="37.5" customHeight="1" thickBot="1" x14ac:dyDescent="0.3">
      <c r="A242" s="76"/>
      <c r="B242" s="57"/>
      <c r="C242" s="63"/>
      <c r="D242" s="18" t="s">
        <v>5</v>
      </c>
      <c r="E242" s="34"/>
      <c r="F242" s="34"/>
      <c r="G242" s="34"/>
      <c r="H242" s="34"/>
      <c r="I242" s="34"/>
      <c r="J242" s="20">
        <f>J247+J254+J274</f>
        <v>0</v>
      </c>
      <c r="K242" s="28">
        <f t="shared" ref="K242:L242" si="118">K247+K254+K274</f>
        <v>0</v>
      </c>
      <c r="L242" s="26">
        <f t="shared" si="118"/>
        <v>0</v>
      </c>
      <c r="M242" s="60"/>
    </row>
    <row r="243" spans="1:13" ht="24.75" customHeight="1" thickBot="1" x14ac:dyDescent="0.3">
      <c r="A243" s="77"/>
      <c r="B243" s="58"/>
      <c r="C243" s="64"/>
      <c r="D243" s="18" t="s">
        <v>6</v>
      </c>
      <c r="E243" s="34"/>
      <c r="F243" s="34"/>
      <c r="G243" s="34"/>
      <c r="H243" s="34"/>
      <c r="I243" s="34"/>
      <c r="J243" s="20">
        <f>J235+J236+J237+J242</f>
        <v>165000</v>
      </c>
      <c r="K243" s="28">
        <f t="shared" ref="K243:L243" si="119">K235+K236+K237+K242</f>
        <v>165000</v>
      </c>
      <c r="L243" s="26">
        <f t="shared" si="119"/>
        <v>165000</v>
      </c>
      <c r="M243" s="61"/>
    </row>
    <row r="244" spans="1:13" ht="45.75" customHeight="1" thickBot="1" x14ac:dyDescent="0.3">
      <c r="A244" s="53" t="s">
        <v>66</v>
      </c>
      <c r="B244" s="56" t="s">
        <v>9</v>
      </c>
      <c r="C244" s="62" t="s">
        <v>2</v>
      </c>
      <c r="D244" s="18" t="s">
        <v>17</v>
      </c>
      <c r="E244" s="34"/>
      <c r="F244" s="34"/>
      <c r="G244" s="34"/>
      <c r="H244" s="34"/>
      <c r="I244" s="34"/>
      <c r="J244" s="20">
        <v>0</v>
      </c>
      <c r="K244" s="28">
        <v>0</v>
      </c>
      <c r="L244" s="26">
        <v>0</v>
      </c>
      <c r="M244" s="59"/>
    </row>
    <row r="245" spans="1:13" ht="46.5" customHeight="1" thickBot="1" x14ac:dyDescent="0.3">
      <c r="A245" s="54"/>
      <c r="B245" s="57"/>
      <c r="C245" s="63"/>
      <c r="D245" s="18" t="s">
        <v>3</v>
      </c>
      <c r="E245" s="34"/>
      <c r="F245" s="34"/>
      <c r="G245" s="34"/>
      <c r="H245" s="34"/>
      <c r="I245" s="34"/>
      <c r="J245" s="20">
        <v>0</v>
      </c>
      <c r="K245" s="28">
        <v>0</v>
      </c>
      <c r="L245" s="26">
        <v>0</v>
      </c>
      <c r="M245" s="60"/>
    </row>
    <row r="246" spans="1:13" ht="48.75" customHeight="1" thickBot="1" x14ac:dyDescent="0.3">
      <c r="A246" s="54"/>
      <c r="B246" s="57"/>
      <c r="C246" s="63"/>
      <c r="D246" s="18" t="s">
        <v>4</v>
      </c>
      <c r="E246" s="34" t="s">
        <v>198</v>
      </c>
      <c r="F246" s="34" t="s">
        <v>199</v>
      </c>
      <c r="G246" s="34" t="s">
        <v>200</v>
      </c>
      <c r="H246" s="34" t="s">
        <v>222</v>
      </c>
      <c r="I246" s="34" t="s">
        <v>223</v>
      </c>
      <c r="J246" s="20">
        <v>165000</v>
      </c>
      <c r="K246" s="28">
        <v>165000</v>
      </c>
      <c r="L246" s="26">
        <v>165000</v>
      </c>
      <c r="M246" s="60"/>
    </row>
    <row r="247" spans="1:13" ht="34.5" customHeight="1" thickBot="1" x14ac:dyDescent="0.3">
      <c r="A247" s="54"/>
      <c r="B247" s="57"/>
      <c r="C247" s="63"/>
      <c r="D247" s="18" t="s">
        <v>5</v>
      </c>
      <c r="E247" s="34"/>
      <c r="F247" s="34"/>
      <c r="G247" s="34"/>
      <c r="H247" s="34"/>
      <c r="I247" s="34"/>
      <c r="J247" s="20">
        <v>0</v>
      </c>
      <c r="K247" s="28">
        <v>0</v>
      </c>
      <c r="L247" s="26">
        <v>0</v>
      </c>
      <c r="M247" s="60"/>
    </row>
    <row r="248" spans="1:13" ht="26.25" customHeight="1" thickBot="1" x14ac:dyDescent="0.3">
      <c r="A248" s="55"/>
      <c r="B248" s="58"/>
      <c r="C248" s="64"/>
      <c r="D248" s="18" t="s">
        <v>6</v>
      </c>
      <c r="E248" s="34"/>
      <c r="F248" s="34"/>
      <c r="G248" s="34"/>
      <c r="H248" s="34"/>
      <c r="I248" s="34"/>
      <c r="J248" s="20">
        <f>J244+J245+J246+J247</f>
        <v>165000</v>
      </c>
      <c r="K248" s="28">
        <f t="shared" ref="K248:L248" si="120">K244+K245+K246+K247</f>
        <v>165000</v>
      </c>
      <c r="L248" s="26">
        <f t="shared" si="120"/>
        <v>165000</v>
      </c>
      <c r="M248" s="61"/>
    </row>
    <row r="249" spans="1:13" ht="50.25" customHeight="1" thickBot="1" x14ac:dyDescent="0.3">
      <c r="A249" s="53" t="s">
        <v>67</v>
      </c>
      <c r="B249" s="56" t="s">
        <v>132</v>
      </c>
      <c r="C249" s="62" t="s">
        <v>2</v>
      </c>
      <c r="D249" s="18" t="s">
        <v>17</v>
      </c>
      <c r="E249" s="34"/>
      <c r="F249" s="34"/>
      <c r="G249" s="34"/>
      <c r="H249" s="34"/>
      <c r="I249" s="34"/>
      <c r="J249" s="20">
        <v>0</v>
      </c>
      <c r="K249" s="28">
        <v>0</v>
      </c>
      <c r="L249" s="26">
        <v>0</v>
      </c>
      <c r="M249" s="59"/>
    </row>
    <row r="250" spans="1:13" ht="52.5" customHeight="1" thickBot="1" x14ac:dyDescent="0.3">
      <c r="A250" s="54"/>
      <c r="B250" s="57"/>
      <c r="C250" s="63"/>
      <c r="D250" s="18" t="s">
        <v>3</v>
      </c>
      <c r="E250" s="34"/>
      <c r="F250" s="34"/>
      <c r="G250" s="34"/>
      <c r="H250" s="34"/>
      <c r="I250" s="34"/>
      <c r="J250" s="20">
        <v>0</v>
      </c>
      <c r="K250" s="28">
        <v>0</v>
      </c>
      <c r="L250" s="26">
        <v>0</v>
      </c>
      <c r="M250" s="60"/>
    </row>
    <row r="251" spans="1:13" ht="48" customHeight="1" thickBot="1" x14ac:dyDescent="0.3">
      <c r="A251" s="54"/>
      <c r="B251" s="57"/>
      <c r="C251" s="63"/>
      <c r="D251" s="65" t="s">
        <v>4</v>
      </c>
      <c r="E251" s="34" t="s">
        <v>198</v>
      </c>
      <c r="F251" s="34" t="s">
        <v>199</v>
      </c>
      <c r="G251" s="34" t="s">
        <v>200</v>
      </c>
      <c r="H251" s="34" t="s">
        <v>222</v>
      </c>
      <c r="I251" s="34" t="s">
        <v>224</v>
      </c>
      <c r="J251" s="20">
        <v>652116</v>
      </c>
      <c r="K251" s="28">
        <v>652116</v>
      </c>
      <c r="L251" s="26">
        <v>652116</v>
      </c>
      <c r="M251" s="60"/>
    </row>
    <row r="252" spans="1:13" ht="48" customHeight="1" thickBot="1" x14ac:dyDescent="0.3">
      <c r="A252" s="54"/>
      <c r="B252" s="57"/>
      <c r="C252" s="63"/>
      <c r="D252" s="68"/>
      <c r="E252" s="34" t="s">
        <v>198</v>
      </c>
      <c r="F252" s="34" t="s">
        <v>199</v>
      </c>
      <c r="G252" s="34" t="s">
        <v>200</v>
      </c>
      <c r="H252" s="34" t="s">
        <v>222</v>
      </c>
      <c r="I252" s="34" t="s">
        <v>227</v>
      </c>
      <c r="J252" s="20">
        <v>28000</v>
      </c>
      <c r="K252" s="28">
        <v>28000</v>
      </c>
      <c r="L252" s="26">
        <v>35000</v>
      </c>
      <c r="M252" s="60"/>
    </row>
    <row r="253" spans="1:13" ht="48" customHeight="1" thickBot="1" x14ac:dyDescent="0.3">
      <c r="A253" s="54"/>
      <c r="B253" s="57"/>
      <c r="C253" s="63"/>
      <c r="D253" s="66"/>
      <c r="E253" s="34" t="s">
        <v>198</v>
      </c>
      <c r="F253" s="34" t="s">
        <v>199</v>
      </c>
      <c r="G253" s="34" t="s">
        <v>200</v>
      </c>
      <c r="H253" s="34" t="s">
        <v>222</v>
      </c>
      <c r="I253" s="34" t="s">
        <v>229</v>
      </c>
      <c r="J253" s="20">
        <v>6942184</v>
      </c>
      <c r="K253" s="28">
        <v>8078884</v>
      </c>
      <c r="L253" s="26">
        <v>8610384</v>
      </c>
      <c r="M253" s="60"/>
    </row>
    <row r="254" spans="1:13" ht="36.75" customHeight="1" thickBot="1" x14ac:dyDescent="0.3">
      <c r="A254" s="54"/>
      <c r="B254" s="57"/>
      <c r="C254" s="63"/>
      <c r="D254" s="18" t="s">
        <v>5</v>
      </c>
      <c r="E254" s="34"/>
      <c r="F254" s="34"/>
      <c r="G254" s="34"/>
      <c r="H254" s="34"/>
      <c r="I254" s="34"/>
      <c r="J254" s="20">
        <v>0</v>
      </c>
      <c r="K254" s="28">
        <v>0</v>
      </c>
      <c r="L254" s="26">
        <v>0</v>
      </c>
      <c r="M254" s="60"/>
    </row>
    <row r="255" spans="1:13" ht="36" customHeight="1" thickBot="1" x14ac:dyDescent="0.3">
      <c r="A255" s="55"/>
      <c r="B255" s="58"/>
      <c r="C255" s="64"/>
      <c r="D255" s="18" t="s">
        <v>6</v>
      </c>
      <c r="E255" s="34"/>
      <c r="F255" s="34"/>
      <c r="G255" s="34"/>
      <c r="H255" s="34"/>
      <c r="I255" s="34"/>
      <c r="J255" s="20">
        <f t="shared" ref="J255" si="121">J249+J250+J251+J254</f>
        <v>652116</v>
      </c>
      <c r="K255" s="28">
        <f t="shared" ref="K255:L255" si="122">K249+K250+K251+K254</f>
        <v>652116</v>
      </c>
      <c r="L255" s="26">
        <f t="shared" si="122"/>
        <v>652116</v>
      </c>
      <c r="M255" s="61"/>
    </row>
    <row r="256" spans="1:13" ht="58.5" customHeight="1" thickBot="1" x14ac:dyDescent="0.3">
      <c r="A256" s="53" t="s">
        <v>225</v>
      </c>
      <c r="B256" s="56" t="s">
        <v>167</v>
      </c>
      <c r="C256" s="62" t="s">
        <v>2</v>
      </c>
      <c r="D256" s="18" t="s">
        <v>17</v>
      </c>
      <c r="E256" s="34"/>
      <c r="F256" s="34"/>
      <c r="G256" s="34"/>
      <c r="H256" s="34"/>
      <c r="I256" s="34"/>
      <c r="J256" s="20">
        <v>0</v>
      </c>
      <c r="K256" s="28">
        <v>0</v>
      </c>
      <c r="L256" s="26">
        <v>0</v>
      </c>
      <c r="M256" s="59"/>
    </row>
    <row r="257" spans="1:13" ht="48.75" customHeight="1" thickBot="1" x14ac:dyDescent="0.3">
      <c r="A257" s="54"/>
      <c r="B257" s="57"/>
      <c r="C257" s="63"/>
      <c r="D257" s="18" t="s">
        <v>3</v>
      </c>
      <c r="E257" s="34"/>
      <c r="F257" s="34"/>
      <c r="G257" s="34"/>
      <c r="H257" s="34"/>
      <c r="I257" s="34"/>
      <c r="J257" s="20">
        <v>0</v>
      </c>
      <c r="K257" s="28">
        <v>0</v>
      </c>
      <c r="L257" s="26">
        <v>0</v>
      </c>
      <c r="M257" s="60"/>
    </row>
    <row r="258" spans="1:13" ht="47.25" customHeight="1" thickBot="1" x14ac:dyDescent="0.3">
      <c r="A258" s="54"/>
      <c r="B258" s="57"/>
      <c r="C258" s="63"/>
      <c r="D258" s="18" t="s">
        <v>4</v>
      </c>
      <c r="E258" s="34" t="s">
        <v>198</v>
      </c>
      <c r="F258" s="34" t="s">
        <v>199</v>
      </c>
      <c r="G258" s="34" t="s">
        <v>200</v>
      </c>
      <c r="H258" s="34" t="s">
        <v>222</v>
      </c>
      <c r="I258" s="34" t="s">
        <v>224</v>
      </c>
      <c r="J258" s="20">
        <v>652116</v>
      </c>
      <c r="K258" s="28">
        <v>652116</v>
      </c>
      <c r="L258" s="26">
        <v>652116</v>
      </c>
      <c r="M258" s="60"/>
    </row>
    <row r="259" spans="1:13" ht="65.25" customHeight="1" thickBot="1" x14ac:dyDescent="0.3">
      <c r="A259" s="54"/>
      <c r="B259" s="57"/>
      <c r="C259" s="63"/>
      <c r="D259" s="18" t="s">
        <v>5</v>
      </c>
      <c r="E259" s="34"/>
      <c r="F259" s="34"/>
      <c r="G259" s="34"/>
      <c r="H259" s="34"/>
      <c r="I259" s="34"/>
      <c r="J259" s="20">
        <v>0</v>
      </c>
      <c r="K259" s="28">
        <v>0</v>
      </c>
      <c r="L259" s="26">
        <v>0</v>
      </c>
      <c r="M259" s="60"/>
    </row>
    <row r="260" spans="1:13" ht="36" customHeight="1" thickBot="1" x14ac:dyDescent="0.3">
      <c r="A260" s="55"/>
      <c r="B260" s="58"/>
      <c r="C260" s="64"/>
      <c r="D260" s="18" t="s">
        <v>6</v>
      </c>
      <c r="E260" s="34"/>
      <c r="F260" s="34"/>
      <c r="G260" s="34"/>
      <c r="H260" s="34"/>
      <c r="I260" s="34"/>
      <c r="J260" s="20">
        <f t="shared" ref="J260:L260" si="123">J256+J257+J258+J259</f>
        <v>652116</v>
      </c>
      <c r="K260" s="28">
        <f t="shared" si="123"/>
        <v>652116</v>
      </c>
      <c r="L260" s="26">
        <f t="shared" si="123"/>
        <v>652116</v>
      </c>
      <c r="M260" s="61"/>
    </row>
    <row r="261" spans="1:13" ht="54" customHeight="1" thickBot="1" x14ac:dyDescent="0.3">
      <c r="A261" s="53" t="s">
        <v>226</v>
      </c>
      <c r="B261" s="56" t="s">
        <v>168</v>
      </c>
      <c r="C261" s="62" t="s">
        <v>2</v>
      </c>
      <c r="D261" s="18" t="s">
        <v>17</v>
      </c>
      <c r="E261" s="34"/>
      <c r="F261" s="34"/>
      <c r="G261" s="34"/>
      <c r="H261" s="34"/>
      <c r="I261" s="34"/>
      <c r="J261" s="20">
        <v>0</v>
      </c>
      <c r="K261" s="28">
        <v>0</v>
      </c>
      <c r="L261" s="26">
        <v>0</v>
      </c>
      <c r="M261" s="59"/>
    </row>
    <row r="262" spans="1:13" ht="75.75" customHeight="1" thickBot="1" x14ac:dyDescent="0.3">
      <c r="A262" s="54"/>
      <c r="B262" s="57"/>
      <c r="C262" s="63"/>
      <c r="D262" s="18" t="s">
        <v>3</v>
      </c>
      <c r="E262" s="34"/>
      <c r="F262" s="34"/>
      <c r="G262" s="34"/>
      <c r="H262" s="34"/>
      <c r="I262" s="34"/>
      <c r="J262" s="20">
        <v>0</v>
      </c>
      <c r="K262" s="28">
        <v>0</v>
      </c>
      <c r="L262" s="26">
        <v>0</v>
      </c>
      <c r="M262" s="60"/>
    </row>
    <row r="263" spans="1:13" ht="54" customHeight="1" thickBot="1" x14ac:dyDescent="0.3">
      <c r="A263" s="54"/>
      <c r="B263" s="57"/>
      <c r="C263" s="63"/>
      <c r="D263" s="18" t="s">
        <v>4</v>
      </c>
      <c r="E263" s="34" t="s">
        <v>198</v>
      </c>
      <c r="F263" s="34" t="s">
        <v>199</v>
      </c>
      <c r="G263" s="34" t="s">
        <v>200</v>
      </c>
      <c r="H263" s="34" t="s">
        <v>222</v>
      </c>
      <c r="I263" s="34" t="s">
        <v>227</v>
      </c>
      <c r="J263" s="20">
        <v>28000</v>
      </c>
      <c r="K263" s="28">
        <v>28000</v>
      </c>
      <c r="L263" s="26">
        <v>35000</v>
      </c>
      <c r="M263" s="60"/>
    </row>
    <row r="264" spans="1:13" ht="67.5" customHeight="1" thickBot="1" x14ac:dyDescent="0.3">
      <c r="A264" s="54"/>
      <c r="B264" s="57"/>
      <c r="C264" s="63"/>
      <c r="D264" s="18" t="s">
        <v>5</v>
      </c>
      <c r="E264" s="34"/>
      <c r="F264" s="34"/>
      <c r="G264" s="34"/>
      <c r="H264" s="34"/>
      <c r="I264" s="34"/>
      <c r="J264" s="20">
        <v>0</v>
      </c>
      <c r="K264" s="28">
        <v>0</v>
      </c>
      <c r="L264" s="26">
        <v>0</v>
      </c>
      <c r="M264" s="60"/>
    </row>
    <row r="265" spans="1:13" ht="36" customHeight="1" thickBot="1" x14ac:dyDescent="0.3">
      <c r="A265" s="55"/>
      <c r="B265" s="58"/>
      <c r="C265" s="64"/>
      <c r="D265" s="18" t="s">
        <v>6</v>
      </c>
      <c r="E265" s="34"/>
      <c r="F265" s="34"/>
      <c r="G265" s="34"/>
      <c r="H265" s="34"/>
      <c r="I265" s="34"/>
      <c r="J265" s="20">
        <f t="shared" ref="J265:L265" si="124">J261+J262+J263+J264</f>
        <v>28000</v>
      </c>
      <c r="K265" s="28">
        <f t="shared" si="124"/>
        <v>28000</v>
      </c>
      <c r="L265" s="26">
        <f t="shared" si="124"/>
        <v>35000</v>
      </c>
      <c r="M265" s="61"/>
    </row>
    <row r="266" spans="1:13" ht="71.25" customHeight="1" thickBot="1" x14ac:dyDescent="0.3">
      <c r="A266" s="53" t="s">
        <v>228</v>
      </c>
      <c r="B266" s="56" t="s">
        <v>169</v>
      </c>
      <c r="C266" s="62" t="s">
        <v>2</v>
      </c>
      <c r="D266" s="18" t="s">
        <v>17</v>
      </c>
      <c r="E266" s="34"/>
      <c r="F266" s="34"/>
      <c r="G266" s="34"/>
      <c r="H266" s="34"/>
      <c r="I266" s="34"/>
      <c r="J266" s="20">
        <v>0</v>
      </c>
      <c r="K266" s="28">
        <v>0</v>
      </c>
      <c r="L266" s="26">
        <v>0</v>
      </c>
      <c r="M266" s="59"/>
    </row>
    <row r="267" spans="1:13" ht="66.75" customHeight="1" thickBot="1" x14ac:dyDescent="0.3">
      <c r="A267" s="54"/>
      <c r="B267" s="57"/>
      <c r="C267" s="63"/>
      <c r="D267" s="18" t="s">
        <v>3</v>
      </c>
      <c r="E267" s="34"/>
      <c r="F267" s="34"/>
      <c r="G267" s="34"/>
      <c r="H267" s="34"/>
      <c r="I267" s="34"/>
      <c r="J267" s="20">
        <v>0</v>
      </c>
      <c r="K267" s="28">
        <v>0</v>
      </c>
      <c r="L267" s="26">
        <v>0</v>
      </c>
      <c r="M267" s="60"/>
    </row>
    <row r="268" spans="1:13" ht="75.75" customHeight="1" thickBot="1" x14ac:dyDescent="0.3">
      <c r="A268" s="54"/>
      <c r="B268" s="57"/>
      <c r="C268" s="63"/>
      <c r="D268" s="18" t="s">
        <v>4</v>
      </c>
      <c r="E268" s="34" t="s">
        <v>198</v>
      </c>
      <c r="F268" s="34" t="s">
        <v>199</v>
      </c>
      <c r="G268" s="34" t="s">
        <v>200</v>
      </c>
      <c r="H268" s="34" t="s">
        <v>222</v>
      </c>
      <c r="I268" s="34" t="s">
        <v>229</v>
      </c>
      <c r="J268" s="20">
        <v>6942184</v>
      </c>
      <c r="K268" s="28">
        <v>8078884</v>
      </c>
      <c r="L268" s="26">
        <v>8610384</v>
      </c>
      <c r="M268" s="60"/>
    </row>
    <row r="269" spans="1:13" ht="51.75" customHeight="1" thickBot="1" x14ac:dyDescent="0.3">
      <c r="A269" s="54"/>
      <c r="B269" s="57"/>
      <c r="C269" s="63"/>
      <c r="D269" s="18" t="s">
        <v>5</v>
      </c>
      <c r="E269" s="34"/>
      <c r="F269" s="34"/>
      <c r="G269" s="34"/>
      <c r="H269" s="34"/>
      <c r="I269" s="34"/>
      <c r="J269" s="20">
        <v>0</v>
      </c>
      <c r="K269" s="28">
        <v>0</v>
      </c>
      <c r="L269" s="26">
        <v>0</v>
      </c>
      <c r="M269" s="60"/>
    </row>
    <row r="270" spans="1:13" ht="57" customHeight="1" thickBot="1" x14ac:dyDescent="0.3">
      <c r="A270" s="55"/>
      <c r="B270" s="58"/>
      <c r="C270" s="64"/>
      <c r="D270" s="18" t="s">
        <v>6</v>
      </c>
      <c r="E270" s="34"/>
      <c r="F270" s="34"/>
      <c r="G270" s="34"/>
      <c r="H270" s="34"/>
      <c r="I270" s="34"/>
      <c r="J270" s="20">
        <f t="shared" ref="J270:L270" si="125">J266+J267+J268+J269</f>
        <v>6942184</v>
      </c>
      <c r="K270" s="28">
        <f t="shared" si="125"/>
        <v>8078884</v>
      </c>
      <c r="L270" s="26">
        <f t="shared" si="125"/>
        <v>8610384</v>
      </c>
      <c r="M270" s="61"/>
    </row>
    <row r="271" spans="1:13" ht="48" customHeight="1" thickBot="1" x14ac:dyDescent="0.3">
      <c r="A271" s="53" t="s">
        <v>230</v>
      </c>
      <c r="B271" s="56" t="s">
        <v>33</v>
      </c>
      <c r="C271" s="62" t="s">
        <v>2</v>
      </c>
      <c r="D271" s="18" t="s">
        <v>17</v>
      </c>
      <c r="E271" s="34"/>
      <c r="F271" s="34"/>
      <c r="G271" s="34"/>
      <c r="H271" s="34"/>
      <c r="I271" s="34"/>
      <c r="J271" s="20">
        <v>0</v>
      </c>
      <c r="K271" s="28">
        <v>0</v>
      </c>
      <c r="L271" s="26">
        <v>0</v>
      </c>
      <c r="M271" s="59"/>
    </row>
    <row r="272" spans="1:13" ht="51" customHeight="1" thickBot="1" x14ac:dyDescent="0.3">
      <c r="A272" s="54"/>
      <c r="B272" s="57"/>
      <c r="C272" s="63"/>
      <c r="D272" s="18" t="s">
        <v>3</v>
      </c>
      <c r="E272" s="34"/>
      <c r="F272" s="34"/>
      <c r="G272" s="34"/>
      <c r="H272" s="34"/>
      <c r="I272" s="34"/>
      <c r="J272" s="20">
        <v>0</v>
      </c>
      <c r="K272" s="28">
        <v>0</v>
      </c>
      <c r="L272" s="26">
        <v>0</v>
      </c>
      <c r="M272" s="60"/>
    </row>
    <row r="273" spans="1:13" ht="53.25" customHeight="1" thickBot="1" x14ac:dyDescent="0.3">
      <c r="A273" s="54"/>
      <c r="B273" s="57"/>
      <c r="C273" s="63"/>
      <c r="D273" s="18" t="s">
        <v>4</v>
      </c>
      <c r="E273" s="34" t="s">
        <v>198</v>
      </c>
      <c r="F273" s="34" t="s">
        <v>199</v>
      </c>
      <c r="G273" s="34" t="s">
        <v>200</v>
      </c>
      <c r="H273" s="34" t="s">
        <v>222</v>
      </c>
      <c r="I273" s="34" t="s">
        <v>231</v>
      </c>
      <c r="J273" s="20">
        <v>10035960</v>
      </c>
      <c r="K273" s="28">
        <v>10035960</v>
      </c>
      <c r="L273" s="26">
        <v>10035960</v>
      </c>
      <c r="M273" s="60"/>
    </row>
    <row r="274" spans="1:13" ht="36" customHeight="1" thickBot="1" x14ac:dyDescent="0.3">
      <c r="A274" s="54"/>
      <c r="B274" s="57"/>
      <c r="C274" s="63"/>
      <c r="D274" s="18" t="s">
        <v>5</v>
      </c>
      <c r="E274" s="34"/>
      <c r="F274" s="34"/>
      <c r="G274" s="34"/>
      <c r="H274" s="34"/>
      <c r="I274" s="34"/>
      <c r="J274" s="20">
        <v>0</v>
      </c>
      <c r="K274" s="28">
        <v>0</v>
      </c>
      <c r="L274" s="26">
        <v>0</v>
      </c>
      <c r="M274" s="60"/>
    </row>
    <row r="275" spans="1:13" ht="24.75" customHeight="1" thickBot="1" x14ac:dyDescent="0.3">
      <c r="A275" s="55"/>
      <c r="B275" s="58"/>
      <c r="C275" s="64"/>
      <c r="D275" s="18" t="s">
        <v>6</v>
      </c>
      <c r="E275" s="34"/>
      <c r="F275" s="34"/>
      <c r="G275" s="34"/>
      <c r="H275" s="34"/>
      <c r="I275" s="34"/>
      <c r="J275" s="20">
        <f t="shared" ref="J275" si="126">J271+J272+J273+J274</f>
        <v>10035960</v>
      </c>
      <c r="K275" s="28">
        <f t="shared" ref="K275:L275" si="127">K271+K272+K273+K274</f>
        <v>10035960</v>
      </c>
      <c r="L275" s="26">
        <f t="shared" si="127"/>
        <v>10035960</v>
      </c>
      <c r="M275" s="61"/>
    </row>
    <row r="276" spans="1:13" ht="48.75" customHeight="1" thickBot="1" x14ac:dyDescent="0.3">
      <c r="A276" s="75">
        <v>12</v>
      </c>
      <c r="B276" s="56" t="s">
        <v>69</v>
      </c>
      <c r="C276" s="62" t="s">
        <v>2</v>
      </c>
      <c r="D276" s="18" t="s">
        <v>17</v>
      </c>
      <c r="E276" s="34"/>
      <c r="F276" s="34"/>
      <c r="G276" s="34"/>
      <c r="H276" s="34"/>
      <c r="I276" s="34"/>
      <c r="J276" s="20">
        <f t="shared" ref="J276:J279" si="128">J281</f>
        <v>0</v>
      </c>
      <c r="K276" s="28">
        <f t="shared" ref="K276:L276" si="129">K281</f>
        <v>0</v>
      </c>
      <c r="L276" s="26">
        <f t="shared" si="129"/>
        <v>0</v>
      </c>
      <c r="M276" s="59">
        <v>33</v>
      </c>
    </row>
    <row r="277" spans="1:13" ht="48" customHeight="1" thickBot="1" x14ac:dyDescent="0.3">
      <c r="A277" s="76"/>
      <c r="B277" s="57"/>
      <c r="C277" s="63"/>
      <c r="D277" s="18" t="s">
        <v>3</v>
      </c>
      <c r="E277" s="34" t="s">
        <v>198</v>
      </c>
      <c r="F277" s="34" t="s">
        <v>199</v>
      </c>
      <c r="G277" s="34" t="s">
        <v>200</v>
      </c>
      <c r="H277" s="34" t="s">
        <v>232</v>
      </c>
      <c r="I277" s="34" t="s">
        <v>233</v>
      </c>
      <c r="J277" s="20">
        <f t="shared" si="128"/>
        <v>122358.11</v>
      </c>
      <c r="K277" s="28">
        <f>K282</f>
        <v>127007.72</v>
      </c>
      <c r="L277" s="26">
        <f t="shared" ref="L277" si="130">L282</f>
        <v>132088.04</v>
      </c>
      <c r="M277" s="60"/>
    </row>
    <row r="278" spans="1:13" ht="48" customHeight="1" thickBot="1" x14ac:dyDescent="0.3">
      <c r="A278" s="76"/>
      <c r="B278" s="57"/>
      <c r="C278" s="63"/>
      <c r="D278" s="18" t="s">
        <v>4</v>
      </c>
      <c r="E278" s="34"/>
      <c r="F278" s="34"/>
      <c r="G278" s="34"/>
      <c r="H278" s="34"/>
      <c r="I278" s="34"/>
      <c r="J278" s="20">
        <f t="shared" si="128"/>
        <v>0</v>
      </c>
      <c r="K278" s="28">
        <f t="shared" ref="K278:L278" si="131">K283</f>
        <v>0</v>
      </c>
      <c r="L278" s="26">
        <f t="shared" si="131"/>
        <v>0</v>
      </c>
      <c r="M278" s="60"/>
    </row>
    <row r="279" spans="1:13" ht="33.75" customHeight="1" thickBot="1" x14ac:dyDescent="0.3">
      <c r="A279" s="76"/>
      <c r="B279" s="57"/>
      <c r="C279" s="63"/>
      <c r="D279" s="18" t="s">
        <v>5</v>
      </c>
      <c r="E279" s="34"/>
      <c r="F279" s="34"/>
      <c r="G279" s="34"/>
      <c r="H279" s="34"/>
      <c r="I279" s="34"/>
      <c r="J279" s="20">
        <f t="shared" si="128"/>
        <v>0</v>
      </c>
      <c r="K279" s="28">
        <f t="shared" ref="K279:L279" si="132">K284</f>
        <v>0</v>
      </c>
      <c r="L279" s="26">
        <f t="shared" si="132"/>
        <v>0</v>
      </c>
      <c r="M279" s="60"/>
    </row>
    <row r="280" spans="1:13" ht="25.5" customHeight="1" thickBot="1" x14ac:dyDescent="0.3">
      <c r="A280" s="77"/>
      <c r="B280" s="58"/>
      <c r="C280" s="64"/>
      <c r="D280" s="18" t="s">
        <v>6</v>
      </c>
      <c r="E280" s="34"/>
      <c r="F280" s="34"/>
      <c r="G280" s="34"/>
      <c r="H280" s="34"/>
      <c r="I280" s="34"/>
      <c r="J280" s="20">
        <f t="shared" ref="J280" si="133">J276+J277+J278+J279</f>
        <v>122358.11</v>
      </c>
      <c r="K280" s="28">
        <f t="shared" ref="K280:L280" si="134">K276+K277+K278+K279</f>
        <v>127007.72</v>
      </c>
      <c r="L280" s="26">
        <f t="shared" si="134"/>
        <v>132088.04</v>
      </c>
      <c r="M280" s="61"/>
    </row>
    <row r="281" spans="1:13" ht="48.75" customHeight="1" thickBot="1" x14ac:dyDescent="0.3">
      <c r="A281" s="53" t="s">
        <v>68</v>
      </c>
      <c r="B281" s="56" t="s">
        <v>11</v>
      </c>
      <c r="C281" s="62" t="s">
        <v>2</v>
      </c>
      <c r="D281" s="18" t="s">
        <v>17</v>
      </c>
      <c r="E281" s="34"/>
      <c r="F281" s="34"/>
      <c r="G281" s="34"/>
      <c r="H281" s="34"/>
      <c r="I281" s="34"/>
      <c r="J281" s="20">
        <v>0</v>
      </c>
      <c r="K281" s="28">
        <v>0</v>
      </c>
      <c r="L281" s="26">
        <v>0</v>
      </c>
      <c r="M281" s="59"/>
    </row>
    <row r="282" spans="1:13" ht="46.5" customHeight="1" thickBot="1" x14ac:dyDescent="0.3">
      <c r="A282" s="54"/>
      <c r="B282" s="57"/>
      <c r="C282" s="63"/>
      <c r="D282" s="18" t="s">
        <v>3</v>
      </c>
      <c r="E282" s="34" t="s">
        <v>198</v>
      </c>
      <c r="F282" s="34" t="s">
        <v>199</v>
      </c>
      <c r="G282" s="34" t="s">
        <v>200</v>
      </c>
      <c r="H282" s="34" t="s">
        <v>232</v>
      </c>
      <c r="I282" s="34" t="s">
        <v>233</v>
      </c>
      <c r="J282" s="20">
        <v>122358.11</v>
      </c>
      <c r="K282" s="28">
        <v>127007.72</v>
      </c>
      <c r="L282" s="26">
        <v>132088.04</v>
      </c>
      <c r="M282" s="60"/>
    </row>
    <row r="283" spans="1:13" ht="44.25" customHeight="1" thickBot="1" x14ac:dyDescent="0.3">
      <c r="A283" s="54"/>
      <c r="B283" s="57"/>
      <c r="C283" s="63"/>
      <c r="D283" s="18" t="s">
        <v>4</v>
      </c>
      <c r="E283" s="34"/>
      <c r="F283" s="34"/>
      <c r="G283" s="34"/>
      <c r="H283" s="34"/>
      <c r="I283" s="34"/>
      <c r="J283" s="20">
        <v>0</v>
      </c>
      <c r="K283" s="28">
        <v>0</v>
      </c>
      <c r="L283" s="26">
        <v>0</v>
      </c>
      <c r="M283" s="60"/>
    </row>
    <row r="284" spans="1:13" ht="38.25" customHeight="1" thickBot="1" x14ac:dyDescent="0.3">
      <c r="A284" s="54"/>
      <c r="B284" s="57"/>
      <c r="C284" s="63"/>
      <c r="D284" s="18" t="s">
        <v>5</v>
      </c>
      <c r="E284" s="34"/>
      <c r="F284" s="34"/>
      <c r="G284" s="34"/>
      <c r="H284" s="34"/>
      <c r="I284" s="34"/>
      <c r="J284" s="20">
        <v>0</v>
      </c>
      <c r="K284" s="28">
        <v>0</v>
      </c>
      <c r="L284" s="26">
        <v>0</v>
      </c>
      <c r="M284" s="60"/>
    </row>
    <row r="285" spans="1:13" ht="29.25" customHeight="1" thickBot="1" x14ac:dyDescent="0.3">
      <c r="A285" s="55"/>
      <c r="B285" s="58"/>
      <c r="C285" s="64"/>
      <c r="D285" s="18" t="s">
        <v>6</v>
      </c>
      <c r="E285" s="34"/>
      <c r="F285" s="34"/>
      <c r="G285" s="34"/>
      <c r="H285" s="34"/>
      <c r="I285" s="34"/>
      <c r="J285" s="20">
        <f t="shared" ref="J285" si="135">J281+J282+J283+J284</f>
        <v>122358.11</v>
      </c>
      <c r="K285" s="28">
        <f t="shared" ref="K285:L285" si="136">K281+K282+K283+K284</f>
        <v>127007.72</v>
      </c>
      <c r="L285" s="26">
        <f t="shared" si="136"/>
        <v>132088.04</v>
      </c>
      <c r="M285" s="61"/>
    </row>
    <row r="286" spans="1:13" ht="46.5" customHeight="1" thickBot="1" x14ac:dyDescent="0.3">
      <c r="A286" s="75">
        <v>13</v>
      </c>
      <c r="B286" s="56" t="s">
        <v>71</v>
      </c>
      <c r="C286" s="62" t="s">
        <v>2</v>
      </c>
      <c r="D286" s="65" t="s">
        <v>17</v>
      </c>
      <c r="E286" s="34" t="s">
        <v>198</v>
      </c>
      <c r="F286" s="34" t="s">
        <v>199</v>
      </c>
      <c r="G286" s="34" t="s">
        <v>200</v>
      </c>
      <c r="H286" s="34" t="s">
        <v>234</v>
      </c>
      <c r="I286" s="34" t="s">
        <v>235</v>
      </c>
      <c r="J286" s="20">
        <v>83420</v>
      </c>
      <c r="K286" s="28">
        <v>0</v>
      </c>
      <c r="L286" s="26">
        <v>0</v>
      </c>
      <c r="M286" s="59" t="s">
        <v>260</v>
      </c>
    </row>
    <row r="287" spans="1:13" ht="46.5" customHeight="1" thickBot="1" x14ac:dyDescent="0.3">
      <c r="A287" s="76"/>
      <c r="B287" s="57"/>
      <c r="C287" s="63"/>
      <c r="D287" s="66"/>
      <c r="E287" s="34" t="s">
        <v>198</v>
      </c>
      <c r="F287" s="34" t="s">
        <v>199</v>
      </c>
      <c r="G287" s="34" t="s">
        <v>200</v>
      </c>
      <c r="H287" s="34" t="s">
        <v>234</v>
      </c>
      <c r="I287" s="34" t="s">
        <v>236</v>
      </c>
      <c r="J287" s="20">
        <v>150000</v>
      </c>
      <c r="K287" s="28">
        <v>0</v>
      </c>
      <c r="L287" s="26">
        <v>0</v>
      </c>
      <c r="M287" s="60"/>
    </row>
    <row r="288" spans="1:13" ht="46.5" customHeight="1" thickBot="1" x14ac:dyDescent="0.3">
      <c r="A288" s="76"/>
      <c r="B288" s="57"/>
      <c r="C288" s="63"/>
      <c r="D288" s="18" t="s">
        <v>3</v>
      </c>
      <c r="E288" s="34"/>
      <c r="F288" s="34"/>
      <c r="G288" s="34"/>
      <c r="H288" s="34"/>
      <c r="I288" s="34"/>
      <c r="J288" s="20">
        <f t="shared" ref="J288:J290" si="137">J293+J298+J303</f>
        <v>0</v>
      </c>
      <c r="K288" s="28">
        <f t="shared" ref="K288:L288" si="138">K293+K298+K303</f>
        <v>0</v>
      </c>
      <c r="L288" s="26">
        <f t="shared" si="138"/>
        <v>0</v>
      </c>
      <c r="M288" s="60"/>
    </row>
    <row r="289" spans="1:13" ht="48" customHeight="1" thickBot="1" x14ac:dyDescent="0.3">
      <c r="A289" s="76"/>
      <c r="B289" s="57"/>
      <c r="C289" s="63"/>
      <c r="D289" s="18" t="s">
        <v>4</v>
      </c>
      <c r="E289" s="34"/>
      <c r="F289" s="34"/>
      <c r="G289" s="34"/>
      <c r="H289" s="34"/>
      <c r="I289" s="34"/>
      <c r="J289" s="20">
        <f t="shared" si="137"/>
        <v>0</v>
      </c>
      <c r="K289" s="28">
        <f t="shared" ref="K289:L289" si="139">K294+K299+K304</f>
        <v>0</v>
      </c>
      <c r="L289" s="26">
        <f t="shared" si="139"/>
        <v>0</v>
      </c>
      <c r="M289" s="60"/>
    </row>
    <row r="290" spans="1:13" ht="39" customHeight="1" thickBot="1" x14ac:dyDescent="0.3">
      <c r="A290" s="76"/>
      <c r="B290" s="57"/>
      <c r="C290" s="63"/>
      <c r="D290" s="18" t="s">
        <v>5</v>
      </c>
      <c r="E290" s="34"/>
      <c r="F290" s="34"/>
      <c r="G290" s="34"/>
      <c r="H290" s="34"/>
      <c r="I290" s="34"/>
      <c r="J290" s="20">
        <f t="shared" si="137"/>
        <v>0</v>
      </c>
      <c r="K290" s="28">
        <f t="shared" ref="K290:L290" si="140">K295+K300+K305</f>
        <v>0</v>
      </c>
      <c r="L290" s="26">
        <f t="shared" si="140"/>
        <v>0</v>
      </c>
      <c r="M290" s="60"/>
    </row>
    <row r="291" spans="1:13" ht="29.25" customHeight="1" thickBot="1" x14ac:dyDescent="0.3">
      <c r="A291" s="77"/>
      <c r="B291" s="58"/>
      <c r="C291" s="64"/>
      <c r="D291" s="18" t="s">
        <v>6</v>
      </c>
      <c r="E291" s="34"/>
      <c r="F291" s="34"/>
      <c r="G291" s="34"/>
      <c r="H291" s="34"/>
      <c r="I291" s="34"/>
      <c r="J291" s="20">
        <f>J286+J288+J289+J290</f>
        <v>83420</v>
      </c>
      <c r="K291" s="28">
        <f t="shared" ref="K291:L291" si="141">K286+K288+K289+K290</f>
        <v>0</v>
      </c>
      <c r="L291" s="26">
        <f t="shared" si="141"/>
        <v>0</v>
      </c>
      <c r="M291" s="61"/>
    </row>
    <row r="292" spans="1:13" ht="45" hidden="1" customHeight="1" thickBot="1" x14ac:dyDescent="0.3">
      <c r="A292" s="53" t="s">
        <v>74</v>
      </c>
      <c r="B292" s="56" t="s">
        <v>133</v>
      </c>
      <c r="C292" s="62" t="s">
        <v>2</v>
      </c>
      <c r="D292" s="18" t="s">
        <v>17</v>
      </c>
      <c r="E292" s="34"/>
      <c r="F292" s="34"/>
      <c r="G292" s="34"/>
      <c r="H292" s="34"/>
      <c r="I292" s="34"/>
      <c r="J292" s="20">
        <v>0</v>
      </c>
      <c r="K292" s="28">
        <v>0</v>
      </c>
      <c r="L292" s="26">
        <v>0</v>
      </c>
      <c r="M292" s="59"/>
    </row>
    <row r="293" spans="1:13" ht="48.75" hidden="1" customHeight="1" thickBot="1" x14ac:dyDescent="0.3">
      <c r="A293" s="54"/>
      <c r="B293" s="57"/>
      <c r="C293" s="63"/>
      <c r="D293" s="18" t="s">
        <v>3</v>
      </c>
      <c r="E293" s="34"/>
      <c r="F293" s="34"/>
      <c r="G293" s="34"/>
      <c r="H293" s="34"/>
      <c r="I293" s="34"/>
      <c r="J293" s="20">
        <v>0</v>
      </c>
      <c r="K293" s="28">
        <v>0</v>
      </c>
      <c r="L293" s="26">
        <v>0</v>
      </c>
      <c r="M293" s="60"/>
    </row>
    <row r="294" spans="1:13" ht="49.5" hidden="1" customHeight="1" thickBot="1" x14ac:dyDescent="0.3">
      <c r="A294" s="54"/>
      <c r="B294" s="57"/>
      <c r="C294" s="63"/>
      <c r="D294" s="18" t="s">
        <v>4</v>
      </c>
      <c r="E294" s="34"/>
      <c r="F294" s="34"/>
      <c r="G294" s="34"/>
      <c r="H294" s="34"/>
      <c r="I294" s="34"/>
      <c r="J294" s="20">
        <v>0</v>
      </c>
      <c r="K294" s="28">
        <v>0</v>
      </c>
      <c r="L294" s="26">
        <v>0</v>
      </c>
      <c r="M294" s="60"/>
    </row>
    <row r="295" spans="1:13" ht="36" hidden="1" customHeight="1" thickBot="1" x14ac:dyDescent="0.3">
      <c r="A295" s="54"/>
      <c r="B295" s="57"/>
      <c r="C295" s="63"/>
      <c r="D295" s="18" t="s">
        <v>5</v>
      </c>
      <c r="E295" s="34"/>
      <c r="F295" s="34"/>
      <c r="G295" s="34"/>
      <c r="H295" s="34"/>
      <c r="I295" s="34"/>
      <c r="J295" s="20">
        <v>0</v>
      </c>
      <c r="K295" s="28">
        <v>0</v>
      </c>
      <c r="L295" s="26">
        <v>0</v>
      </c>
      <c r="M295" s="60"/>
    </row>
    <row r="296" spans="1:13" ht="24.75" hidden="1" customHeight="1" thickBot="1" x14ac:dyDescent="0.3">
      <c r="A296" s="55"/>
      <c r="B296" s="58"/>
      <c r="C296" s="64"/>
      <c r="D296" s="18" t="s">
        <v>6</v>
      </c>
      <c r="E296" s="34"/>
      <c r="F296" s="34"/>
      <c r="G296" s="34"/>
      <c r="H296" s="34"/>
      <c r="I296" s="34"/>
      <c r="J296" s="20">
        <f>J292+J293+J294+J295</f>
        <v>0</v>
      </c>
      <c r="K296" s="28">
        <f t="shared" ref="K296:L296" si="142">K292+K293+K294+K295</f>
        <v>0</v>
      </c>
      <c r="L296" s="26">
        <f t="shared" si="142"/>
        <v>0</v>
      </c>
      <c r="M296" s="61"/>
    </row>
    <row r="297" spans="1:13" ht="45" hidden="1" customHeight="1" thickBot="1" x14ac:dyDescent="0.3">
      <c r="A297" s="53" t="s">
        <v>172</v>
      </c>
      <c r="B297" s="56" t="s">
        <v>10</v>
      </c>
      <c r="C297" s="62" t="s">
        <v>2</v>
      </c>
      <c r="D297" s="18" t="s">
        <v>17</v>
      </c>
      <c r="E297" s="34"/>
      <c r="F297" s="34"/>
      <c r="G297" s="34"/>
      <c r="H297" s="34"/>
      <c r="I297" s="34"/>
      <c r="J297" s="20">
        <v>0</v>
      </c>
      <c r="K297" s="28">
        <v>0</v>
      </c>
      <c r="L297" s="26">
        <v>0</v>
      </c>
      <c r="M297" s="59"/>
    </row>
    <row r="298" spans="1:13" ht="48.75" hidden="1" customHeight="1" thickBot="1" x14ac:dyDescent="0.3">
      <c r="A298" s="54"/>
      <c r="B298" s="57"/>
      <c r="C298" s="63"/>
      <c r="D298" s="18" t="s">
        <v>3</v>
      </c>
      <c r="E298" s="34"/>
      <c r="F298" s="34"/>
      <c r="G298" s="34"/>
      <c r="H298" s="34"/>
      <c r="I298" s="34"/>
      <c r="J298" s="20">
        <v>0</v>
      </c>
      <c r="K298" s="28">
        <v>0</v>
      </c>
      <c r="L298" s="26">
        <v>0</v>
      </c>
      <c r="M298" s="60"/>
    </row>
    <row r="299" spans="1:13" ht="48" hidden="1" customHeight="1" thickBot="1" x14ac:dyDescent="0.3">
      <c r="A299" s="54"/>
      <c r="B299" s="57"/>
      <c r="C299" s="63"/>
      <c r="D299" s="18" t="s">
        <v>4</v>
      </c>
      <c r="E299" s="34"/>
      <c r="F299" s="34"/>
      <c r="G299" s="34"/>
      <c r="H299" s="34"/>
      <c r="I299" s="34"/>
      <c r="J299" s="20">
        <v>0</v>
      </c>
      <c r="K299" s="28">
        <v>0</v>
      </c>
      <c r="L299" s="26">
        <v>0</v>
      </c>
      <c r="M299" s="60"/>
    </row>
    <row r="300" spans="1:13" ht="33" hidden="1" customHeight="1" thickBot="1" x14ac:dyDescent="0.3">
      <c r="A300" s="54"/>
      <c r="B300" s="57"/>
      <c r="C300" s="63"/>
      <c r="D300" s="18" t="s">
        <v>5</v>
      </c>
      <c r="E300" s="34"/>
      <c r="F300" s="34"/>
      <c r="G300" s="34"/>
      <c r="H300" s="34"/>
      <c r="I300" s="34"/>
      <c r="J300" s="20">
        <v>0</v>
      </c>
      <c r="K300" s="28">
        <v>0</v>
      </c>
      <c r="L300" s="26">
        <v>0</v>
      </c>
      <c r="M300" s="60"/>
    </row>
    <row r="301" spans="1:13" ht="28.5" hidden="1" customHeight="1" thickBot="1" x14ac:dyDescent="0.3">
      <c r="A301" s="55"/>
      <c r="B301" s="58"/>
      <c r="C301" s="64"/>
      <c r="D301" s="18" t="s">
        <v>6</v>
      </c>
      <c r="E301" s="34"/>
      <c r="F301" s="34"/>
      <c r="G301" s="34"/>
      <c r="H301" s="34"/>
      <c r="I301" s="34"/>
      <c r="J301" s="20">
        <f t="shared" ref="J301" si="143">J297+J298+J299+J300</f>
        <v>0</v>
      </c>
      <c r="K301" s="28">
        <f t="shared" ref="K301:L301" si="144">K297+K298+K299+K300</f>
        <v>0</v>
      </c>
      <c r="L301" s="26">
        <f t="shared" si="144"/>
        <v>0</v>
      </c>
      <c r="M301" s="61"/>
    </row>
    <row r="302" spans="1:13" ht="48.75" customHeight="1" thickBot="1" x14ac:dyDescent="0.3">
      <c r="A302" s="53" t="s">
        <v>70</v>
      </c>
      <c r="B302" s="56" t="s">
        <v>135</v>
      </c>
      <c r="C302" s="62" t="s">
        <v>2</v>
      </c>
      <c r="D302" s="18" t="s">
        <v>17</v>
      </c>
      <c r="E302" s="34" t="s">
        <v>198</v>
      </c>
      <c r="F302" s="34" t="s">
        <v>199</v>
      </c>
      <c r="G302" s="34" t="s">
        <v>200</v>
      </c>
      <c r="H302" s="34" t="s">
        <v>234</v>
      </c>
      <c r="I302" s="34" t="s">
        <v>235</v>
      </c>
      <c r="J302" s="20">
        <v>83420</v>
      </c>
      <c r="K302" s="28">
        <v>0</v>
      </c>
      <c r="L302" s="26">
        <v>0</v>
      </c>
      <c r="M302" s="59"/>
    </row>
    <row r="303" spans="1:13" ht="49.5" customHeight="1" thickBot="1" x14ac:dyDescent="0.3">
      <c r="A303" s="54"/>
      <c r="B303" s="57"/>
      <c r="C303" s="63"/>
      <c r="D303" s="18" t="s">
        <v>3</v>
      </c>
      <c r="E303" s="34"/>
      <c r="F303" s="34"/>
      <c r="G303" s="34"/>
      <c r="H303" s="34"/>
      <c r="I303" s="34"/>
      <c r="J303" s="20">
        <v>0</v>
      </c>
      <c r="K303" s="28">
        <v>0</v>
      </c>
      <c r="L303" s="26">
        <v>0</v>
      </c>
      <c r="M303" s="60"/>
    </row>
    <row r="304" spans="1:13" ht="48" customHeight="1" thickBot="1" x14ac:dyDescent="0.3">
      <c r="A304" s="54"/>
      <c r="B304" s="57"/>
      <c r="C304" s="63"/>
      <c r="D304" s="18" t="s">
        <v>4</v>
      </c>
      <c r="E304" s="34"/>
      <c r="F304" s="34"/>
      <c r="G304" s="34"/>
      <c r="H304" s="34"/>
      <c r="I304" s="34"/>
      <c r="J304" s="20">
        <v>0</v>
      </c>
      <c r="K304" s="28">
        <v>0</v>
      </c>
      <c r="L304" s="26">
        <v>0</v>
      </c>
      <c r="M304" s="60"/>
    </row>
    <row r="305" spans="1:13" ht="37.5" customHeight="1" thickBot="1" x14ac:dyDescent="0.3">
      <c r="A305" s="54"/>
      <c r="B305" s="57"/>
      <c r="C305" s="63"/>
      <c r="D305" s="18" t="s">
        <v>5</v>
      </c>
      <c r="E305" s="34"/>
      <c r="F305" s="34"/>
      <c r="G305" s="34"/>
      <c r="H305" s="34"/>
      <c r="I305" s="34"/>
      <c r="J305" s="20">
        <v>0</v>
      </c>
      <c r="K305" s="28">
        <v>0</v>
      </c>
      <c r="L305" s="26">
        <v>0</v>
      </c>
      <c r="M305" s="60"/>
    </row>
    <row r="306" spans="1:13" ht="27" customHeight="1" thickBot="1" x14ac:dyDescent="0.3">
      <c r="A306" s="55"/>
      <c r="B306" s="58"/>
      <c r="C306" s="64"/>
      <c r="D306" s="18" t="s">
        <v>6</v>
      </c>
      <c r="E306" s="34"/>
      <c r="F306" s="34"/>
      <c r="G306" s="34"/>
      <c r="H306" s="34"/>
      <c r="I306" s="34"/>
      <c r="J306" s="20">
        <f>J302+J303+J304+J305</f>
        <v>83420</v>
      </c>
      <c r="K306" s="28">
        <f t="shared" ref="K306:L306" si="145">K302+K303+K304+K305</f>
        <v>0</v>
      </c>
      <c r="L306" s="26">
        <f t="shared" si="145"/>
        <v>0</v>
      </c>
      <c r="M306" s="61"/>
    </row>
    <row r="307" spans="1:13" ht="50.25" customHeight="1" thickBot="1" x14ac:dyDescent="0.3">
      <c r="A307" s="53" t="s">
        <v>172</v>
      </c>
      <c r="B307" s="56" t="s">
        <v>134</v>
      </c>
      <c r="C307" s="62" t="s">
        <v>2</v>
      </c>
      <c r="D307" s="18" t="s">
        <v>17</v>
      </c>
      <c r="E307" s="34" t="s">
        <v>198</v>
      </c>
      <c r="F307" s="34" t="s">
        <v>199</v>
      </c>
      <c r="G307" s="34" t="s">
        <v>200</v>
      </c>
      <c r="H307" s="34" t="s">
        <v>234</v>
      </c>
      <c r="I307" s="34" t="s">
        <v>236</v>
      </c>
      <c r="J307" s="20">
        <v>150000</v>
      </c>
      <c r="K307" s="28">
        <v>0</v>
      </c>
      <c r="L307" s="26">
        <v>0</v>
      </c>
      <c r="M307" s="59"/>
    </row>
    <row r="308" spans="1:13" ht="51" customHeight="1" thickBot="1" x14ac:dyDescent="0.3">
      <c r="A308" s="54"/>
      <c r="B308" s="57"/>
      <c r="C308" s="63"/>
      <c r="D308" s="18" t="s">
        <v>3</v>
      </c>
      <c r="E308" s="34"/>
      <c r="F308" s="34"/>
      <c r="G308" s="34"/>
      <c r="H308" s="34"/>
      <c r="I308" s="34"/>
      <c r="J308" s="20">
        <v>0</v>
      </c>
      <c r="K308" s="28">
        <v>0</v>
      </c>
      <c r="L308" s="26">
        <v>0</v>
      </c>
      <c r="M308" s="60"/>
    </row>
    <row r="309" spans="1:13" ht="50.25" customHeight="1" thickBot="1" x14ac:dyDescent="0.3">
      <c r="A309" s="54"/>
      <c r="B309" s="57"/>
      <c r="C309" s="63"/>
      <c r="D309" s="18" t="s">
        <v>4</v>
      </c>
      <c r="E309" s="34"/>
      <c r="F309" s="34"/>
      <c r="G309" s="34"/>
      <c r="H309" s="34"/>
      <c r="I309" s="34"/>
      <c r="J309" s="20">
        <v>0</v>
      </c>
      <c r="K309" s="28">
        <v>0</v>
      </c>
      <c r="L309" s="26">
        <v>0</v>
      </c>
      <c r="M309" s="60"/>
    </row>
    <row r="310" spans="1:13" ht="37.5" customHeight="1" thickBot="1" x14ac:dyDescent="0.3">
      <c r="A310" s="54"/>
      <c r="B310" s="57"/>
      <c r="C310" s="63"/>
      <c r="D310" s="18" t="s">
        <v>5</v>
      </c>
      <c r="E310" s="34"/>
      <c r="F310" s="34"/>
      <c r="G310" s="34"/>
      <c r="H310" s="34"/>
      <c r="I310" s="34"/>
      <c r="J310" s="20">
        <v>0</v>
      </c>
      <c r="K310" s="28">
        <v>0</v>
      </c>
      <c r="L310" s="26">
        <v>0</v>
      </c>
      <c r="M310" s="60"/>
    </row>
    <row r="311" spans="1:13" ht="27" customHeight="1" thickBot="1" x14ac:dyDescent="0.3">
      <c r="A311" s="55"/>
      <c r="B311" s="58"/>
      <c r="C311" s="64"/>
      <c r="D311" s="18" t="s">
        <v>6</v>
      </c>
      <c r="E311" s="34"/>
      <c r="F311" s="34"/>
      <c r="G311" s="34"/>
      <c r="H311" s="34"/>
      <c r="I311" s="34"/>
      <c r="J311" s="20">
        <f>J307+J308+J309+J310</f>
        <v>150000</v>
      </c>
      <c r="K311" s="28">
        <f t="shared" ref="K311:L311" si="146">K307+K308+K309+K310</f>
        <v>0</v>
      </c>
      <c r="L311" s="26">
        <f t="shared" si="146"/>
        <v>0</v>
      </c>
      <c r="M311" s="61"/>
    </row>
    <row r="312" spans="1:13" ht="46.5" customHeight="1" thickBot="1" x14ac:dyDescent="0.3">
      <c r="A312" s="75">
        <v>14</v>
      </c>
      <c r="B312" s="56" t="s">
        <v>73</v>
      </c>
      <c r="C312" s="62" t="s">
        <v>2</v>
      </c>
      <c r="D312" s="18" t="s">
        <v>17</v>
      </c>
      <c r="E312" s="34"/>
      <c r="F312" s="34"/>
      <c r="G312" s="34"/>
      <c r="H312" s="34"/>
      <c r="I312" s="34"/>
      <c r="J312" s="20">
        <f t="shared" ref="J312:J315" si="147">J317+J347</f>
        <v>0</v>
      </c>
      <c r="K312" s="28">
        <f t="shared" ref="K312:L312" si="148">K317+K347</f>
        <v>0</v>
      </c>
      <c r="L312" s="26">
        <f t="shared" si="148"/>
        <v>0</v>
      </c>
      <c r="M312" s="59" t="s">
        <v>261</v>
      </c>
    </row>
    <row r="313" spans="1:13" ht="48.75" customHeight="1" thickBot="1" x14ac:dyDescent="0.3">
      <c r="A313" s="76"/>
      <c r="B313" s="57"/>
      <c r="C313" s="63"/>
      <c r="D313" s="18" t="s">
        <v>3</v>
      </c>
      <c r="E313" s="34"/>
      <c r="F313" s="34"/>
      <c r="G313" s="34"/>
      <c r="H313" s="34"/>
      <c r="I313" s="34"/>
      <c r="J313" s="20">
        <f t="shared" si="147"/>
        <v>0</v>
      </c>
      <c r="K313" s="28">
        <f t="shared" ref="K313:L313" si="149">K318+K348</f>
        <v>0</v>
      </c>
      <c r="L313" s="26">
        <f t="shared" si="149"/>
        <v>0</v>
      </c>
      <c r="M313" s="60"/>
    </row>
    <row r="314" spans="1:13" ht="45.75" customHeight="1" thickBot="1" x14ac:dyDescent="0.3">
      <c r="A314" s="76"/>
      <c r="B314" s="57"/>
      <c r="C314" s="63"/>
      <c r="D314" s="18" t="s">
        <v>4</v>
      </c>
      <c r="E314" s="34" t="s">
        <v>198</v>
      </c>
      <c r="F314" s="34" t="s">
        <v>199</v>
      </c>
      <c r="G314" s="34" t="s">
        <v>200</v>
      </c>
      <c r="H314" s="34" t="s">
        <v>237</v>
      </c>
      <c r="I314" s="34" t="s">
        <v>238</v>
      </c>
      <c r="J314" s="20">
        <f t="shared" si="147"/>
        <v>163029</v>
      </c>
      <c r="K314" s="28">
        <f t="shared" ref="K314:L314" si="150">K319+K349</f>
        <v>163029</v>
      </c>
      <c r="L314" s="26">
        <f t="shared" si="150"/>
        <v>163029</v>
      </c>
      <c r="M314" s="60"/>
    </row>
    <row r="315" spans="1:13" ht="37.5" customHeight="1" thickBot="1" x14ac:dyDescent="0.3">
      <c r="A315" s="76"/>
      <c r="B315" s="57"/>
      <c r="C315" s="63"/>
      <c r="D315" s="18" t="s">
        <v>5</v>
      </c>
      <c r="E315" s="34"/>
      <c r="F315" s="34"/>
      <c r="G315" s="34"/>
      <c r="H315" s="34"/>
      <c r="I315" s="34"/>
      <c r="J315" s="20">
        <f t="shared" si="147"/>
        <v>0</v>
      </c>
      <c r="K315" s="28">
        <f t="shared" ref="K315:L315" si="151">K320+K350</f>
        <v>0</v>
      </c>
      <c r="L315" s="26">
        <f t="shared" si="151"/>
        <v>0</v>
      </c>
      <c r="M315" s="60"/>
    </row>
    <row r="316" spans="1:13" ht="27" customHeight="1" thickBot="1" x14ac:dyDescent="0.3">
      <c r="A316" s="77"/>
      <c r="B316" s="58"/>
      <c r="C316" s="64"/>
      <c r="D316" s="18" t="s">
        <v>6</v>
      </c>
      <c r="E316" s="34"/>
      <c r="F316" s="34"/>
      <c r="G316" s="34"/>
      <c r="H316" s="34"/>
      <c r="I316" s="34"/>
      <c r="J316" s="20">
        <f t="shared" ref="J316" si="152">J312+J313+J314+J315</f>
        <v>163029</v>
      </c>
      <c r="K316" s="28">
        <f t="shared" ref="K316:L316" si="153">K312+K313+K314+K315</f>
        <v>163029</v>
      </c>
      <c r="L316" s="26">
        <f t="shared" si="153"/>
        <v>163029</v>
      </c>
      <c r="M316" s="61"/>
    </row>
    <row r="317" spans="1:13" ht="46.5" customHeight="1" thickBot="1" x14ac:dyDescent="0.3">
      <c r="A317" s="53" t="s">
        <v>72</v>
      </c>
      <c r="B317" s="56" t="s">
        <v>34</v>
      </c>
      <c r="C317" s="62" t="s">
        <v>2</v>
      </c>
      <c r="D317" s="18" t="s">
        <v>17</v>
      </c>
      <c r="E317" s="34"/>
      <c r="F317" s="34"/>
      <c r="G317" s="34"/>
      <c r="H317" s="34"/>
      <c r="I317" s="34"/>
      <c r="J317" s="20">
        <v>0</v>
      </c>
      <c r="K317" s="28">
        <v>0</v>
      </c>
      <c r="L317" s="26">
        <v>0</v>
      </c>
      <c r="M317" s="59"/>
    </row>
    <row r="318" spans="1:13" ht="50.25" customHeight="1" thickBot="1" x14ac:dyDescent="0.3">
      <c r="A318" s="54"/>
      <c r="B318" s="57"/>
      <c r="C318" s="63"/>
      <c r="D318" s="18" t="s">
        <v>3</v>
      </c>
      <c r="E318" s="34"/>
      <c r="F318" s="34"/>
      <c r="G318" s="34"/>
      <c r="H318" s="34"/>
      <c r="I318" s="34"/>
      <c r="J318" s="20">
        <v>0</v>
      </c>
      <c r="K318" s="28">
        <v>0</v>
      </c>
      <c r="L318" s="26">
        <v>0</v>
      </c>
      <c r="M318" s="60"/>
    </row>
    <row r="319" spans="1:13" ht="50.25" customHeight="1" thickBot="1" x14ac:dyDescent="0.3">
      <c r="A319" s="54"/>
      <c r="B319" s="57"/>
      <c r="C319" s="63"/>
      <c r="D319" s="18" t="s">
        <v>4</v>
      </c>
      <c r="E319" s="34" t="s">
        <v>198</v>
      </c>
      <c r="F319" s="34" t="s">
        <v>199</v>
      </c>
      <c r="G319" s="34" t="s">
        <v>200</v>
      </c>
      <c r="H319" s="34" t="s">
        <v>237</v>
      </c>
      <c r="I319" s="34" t="s">
        <v>238</v>
      </c>
      <c r="J319" s="20">
        <v>163029</v>
      </c>
      <c r="K319" s="28">
        <v>163029</v>
      </c>
      <c r="L319" s="26">
        <v>163029</v>
      </c>
      <c r="M319" s="60"/>
    </row>
    <row r="320" spans="1:13" ht="36" customHeight="1" thickBot="1" x14ac:dyDescent="0.3">
      <c r="A320" s="54"/>
      <c r="B320" s="57"/>
      <c r="C320" s="63"/>
      <c r="D320" s="18" t="s">
        <v>5</v>
      </c>
      <c r="E320" s="34"/>
      <c r="F320" s="34"/>
      <c r="G320" s="34"/>
      <c r="H320" s="34"/>
      <c r="I320" s="34"/>
      <c r="J320" s="20">
        <v>0</v>
      </c>
      <c r="K320" s="28">
        <v>0</v>
      </c>
      <c r="L320" s="26">
        <v>0</v>
      </c>
      <c r="M320" s="60"/>
    </row>
    <row r="321" spans="1:13" ht="27" customHeight="1" thickBot="1" x14ac:dyDescent="0.3">
      <c r="A321" s="55"/>
      <c r="B321" s="58"/>
      <c r="C321" s="64"/>
      <c r="D321" s="18" t="s">
        <v>6</v>
      </c>
      <c r="E321" s="34"/>
      <c r="F321" s="34"/>
      <c r="G321" s="34"/>
      <c r="H321" s="34"/>
      <c r="I321" s="34"/>
      <c r="J321" s="20">
        <f t="shared" ref="J321" si="154">J317+J318+J319+J320</f>
        <v>163029</v>
      </c>
      <c r="K321" s="28">
        <f t="shared" ref="K321:L321" si="155">K317+K318+K319+K320</f>
        <v>163029</v>
      </c>
      <c r="L321" s="26">
        <f t="shared" si="155"/>
        <v>163029</v>
      </c>
      <c r="M321" s="61"/>
    </row>
    <row r="322" spans="1:13" ht="48.75" hidden="1" customHeight="1" thickBot="1" x14ac:dyDescent="0.3">
      <c r="A322" s="53"/>
      <c r="B322" s="81" t="s">
        <v>103</v>
      </c>
      <c r="C322" s="62" t="s">
        <v>2</v>
      </c>
      <c r="D322" s="18" t="s">
        <v>17</v>
      </c>
      <c r="E322" s="34"/>
      <c r="F322" s="34"/>
      <c r="G322" s="34"/>
      <c r="H322" s="34"/>
      <c r="I322" s="34"/>
      <c r="J322" s="20">
        <f>J327+J337+J342+J332</f>
        <v>0</v>
      </c>
      <c r="K322" s="28">
        <f t="shared" ref="K322:L322" si="156">K327+K337+K342+K332</f>
        <v>0</v>
      </c>
      <c r="L322" s="26">
        <f t="shared" si="156"/>
        <v>0</v>
      </c>
      <c r="M322" s="59"/>
    </row>
    <row r="323" spans="1:13" ht="50.25" hidden="1" customHeight="1" thickBot="1" x14ac:dyDescent="0.3">
      <c r="A323" s="54"/>
      <c r="B323" s="82"/>
      <c r="C323" s="63"/>
      <c r="D323" s="18" t="s">
        <v>3</v>
      </c>
      <c r="E323" s="34"/>
      <c r="F323" s="34"/>
      <c r="G323" s="34"/>
      <c r="H323" s="34"/>
      <c r="I323" s="34"/>
      <c r="J323" s="20">
        <f t="shared" ref="J323:J325" si="157">J328+J338+J343</f>
        <v>0</v>
      </c>
      <c r="K323" s="28">
        <f t="shared" ref="K323:L323" si="158">K328+K338+K343</f>
        <v>0</v>
      </c>
      <c r="L323" s="26">
        <f t="shared" si="158"/>
        <v>0</v>
      </c>
      <c r="M323" s="60"/>
    </row>
    <row r="324" spans="1:13" ht="46.5" hidden="1" customHeight="1" thickBot="1" x14ac:dyDescent="0.3">
      <c r="A324" s="54"/>
      <c r="B324" s="82"/>
      <c r="C324" s="63"/>
      <c r="D324" s="18" t="s">
        <v>4</v>
      </c>
      <c r="E324" s="34"/>
      <c r="F324" s="34"/>
      <c r="G324" s="34"/>
      <c r="H324" s="34"/>
      <c r="I324" s="34"/>
      <c r="J324" s="20">
        <f t="shared" si="157"/>
        <v>0</v>
      </c>
      <c r="K324" s="28">
        <f t="shared" ref="K324:L324" si="159">K329+K339+K344</f>
        <v>0</v>
      </c>
      <c r="L324" s="26">
        <f t="shared" si="159"/>
        <v>0</v>
      </c>
      <c r="M324" s="60"/>
    </row>
    <row r="325" spans="1:13" ht="37.5" hidden="1" customHeight="1" thickBot="1" x14ac:dyDescent="0.3">
      <c r="A325" s="54"/>
      <c r="B325" s="82"/>
      <c r="C325" s="63"/>
      <c r="D325" s="18" t="s">
        <v>5</v>
      </c>
      <c r="E325" s="34"/>
      <c r="F325" s="34"/>
      <c r="G325" s="34"/>
      <c r="H325" s="34"/>
      <c r="I325" s="34"/>
      <c r="J325" s="20">
        <f t="shared" si="157"/>
        <v>0</v>
      </c>
      <c r="K325" s="28">
        <f t="shared" ref="K325:L325" si="160">K330+K340+K345</f>
        <v>0</v>
      </c>
      <c r="L325" s="26">
        <f t="shared" si="160"/>
        <v>0</v>
      </c>
      <c r="M325" s="60"/>
    </row>
    <row r="326" spans="1:13" ht="27" hidden="1" customHeight="1" thickBot="1" x14ac:dyDescent="0.3">
      <c r="A326" s="55"/>
      <c r="B326" s="82"/>
      <c r="C326" s="64"/>
      <c r="D326" s="18" t="s">
        <v>6</v>
      </c>
      <c r="E326" s="34"/>
      <c r="F326" s="34"/>
      <c r="G326" s="34"/>
      <c r="H326" s="34"/>
      <c r="I326" s="34"/>
      <c r="J326" s="20">
        <f t="shared" ref="J326" si="161">J322+J323+J324+J325</f>
        <v>0</v>
      </c>
      <c r="K326" s="28">
        <f t="shared" ref="K326:L326" si="162">K322+K323+K324+K325</f>
        <v>0</v>
      </c>
      <c r="L326" s="26">
        <f t="shared" si="162"/>
        <v>0</v>
      </c>
      <c r="M326" s="61"/>
    </row>
    <row r="327" spans="1:13" ht="44.25" hidden="1" customHeight="1" x14ac:dyDescent="0.25">
      <c r="A327" s="119" t="s">
        <v>22</v>
      </c>
      <c r="B327" s="112"/>
      <c r="C327" s="114" t="s">
        <v>2</v>
      </c>
      <c r="D327" s="13" t="s">
        <v>17</v>
      </c>
      <c r="E327" s="35"/>
      <c r="F327" s="35"/>
      <c r="G327" s="35"/>
      <c r="H327" s="35"/>
      <c r="I327" s="35"/>
      <c r="J327" s="21">
        <v>0</v>
      </c>
      <c r="K327" s="27">
        <v>0</v>
      </c>
      <c r="L327" s="8">
        <v>0</v>
      </c>
      <c r="M327" s="72"/>
    </row>
    <row r="328" spans="1:13" ht="45" hidden="1" customHeight="1" x14ac:dyDescent="0.25">
      <c r="A328" s="120"/>
      <c r="B328" s="113"/>
      <c r="C328" s="115"/>
      <c r="D328" s="14" t="s">
        <v>3</v>
      </c>
      <c r="E328" s="36"/>
      <c r="F328" s="36"/>
      <c r="G328" s="36"/>
      <c r="H328" s="36"/>
      <c r="I328" s="36"/>
      <c r="J328" s="22">
        <v>0</v>
      </c>
      <c r="K328" s="27">
        <v>0</v>
      </c>
      <c r="L328" s="8">
        <v>0</v>
      </c>
      <c r="M328" s="73"/>
    </row>
    <row r="329" spans="1:13" ht="47.25" hidden="1" customHeight="1" x14ac:dyDescent="0.25">
      <c r="A329" s="120"/>
      <c r="B329" s="113"/>
      <c r="C329" s="115"/>
      <c r="D329" s="14" t="s">
        <v>4</v>
      </c>
      <c r="E329" s="36"/>
      <c r="F329" s="36"/>
      <c r="G329" s="36"/>
      <c r="H329" s="36"/>
      <c r="I329" s="36"/>
      <c r="J329" s="22">
        <v>0</v>
      </c>
      <c r="K329" s="27">
        <v>0</v>
      </c>
      <c r="L329" s="8">
        <v>0</v>
      </c>
      <c r="M329" s="73"/>
    </row>
    <row r="330" spans="1:13" ht="39" hidden="1" customHeight="1" x14ac:dyDescent="0.25">
      <c r="A330" s="120"/>
      <c r="B330" s="113"/>
      <c r="C330" s="115"/>
      <c r="D330" s="14" t="s">
        <v>5</v>
      </c>
      <c r="E330" s="36"/>
      <c r="F330" s="36"/>
      <c r="G330" s="36"/>
      <c r="H330" s="36"/>
      <c r="I330" s="36"/>
      <c r="J330" s="22">
        <v>0</v>
      </c>
      <c r="K330" s="27">
        <v>0</v>
      </c>
      <c r="L330" s="8">
        <v>0</v>
      </c>
      <c r="M330" s="73"/>
    </row>
    <row r="331" spans="1:13" ht="27" hidden="1" customHeight="1" thickBot="1" x14ac:dyDescent="0.3">
      <c r="A331" s="120"/>
      <c r="B331" s="113"/>
      <c r="C331" s="115"/>
      <c r="D331" s="15" t="s">
        <v>6</v>
      </c>
      <c r="E331" s="37"/>
      <c r="F331" s="37"/>
      <c r="G331" s="37"/>
      <c r="H331" s="37"/>
      <c r="I331" s="37"/>
      <c r="J331" s="23">
        <f t="shared" ref="J331" si="163">J327+J328+J329+J330</f>
        <v>0</v>
      </c>
      <c r="K331" s="27">
        <f t="shared" ref="K331:L331" si="164">K327+K328+K329+K330</f>
        <v>0</v>
      </c>
      <c r="L331" s="8">
        <f t="shared" si="164"/>
        <v>0</v>
      </c>
      <c r="M331" s="74"/>
    </row>
    <row r="332" spans="1:13" ht="50.25" hidden="1" customHeight="1" x14ac:dyDescent="0.25">
      <c r="A332" s="110"/>
      <c r="B332" s="112"/>
      <c r="C332" s="114" t="s">
        <v>108</v>
      </c>
      <c r="D332" s="13" t="s">
        <v>17</v>
      </c>
      <c r="E332" s="35"/>
      <c r="F332" s="35"/>
      <c r="G332" s="35"/>
      <c r="H332" s="35"/>
      <c r="I332" s="35"/>
      <c r="J332" s="21">
        <v>0</v>
      </c>
      <c r="K332" s="27">
        <v>0</v>
      </c>
      <c r="L332" s="8">
        <v>0</v>
      </c>
      <c r="M332" s="72"/>
    </row>
    <row r="333" spans="1:13" ht="51" hidden="1" customHeight="1" x14ac:dyDescent="0.25">
      <c r="A333" s="111"/>
      <c r="B333" s="113"/>
      <c r="C333" s="115"/>
      <c r="D333" s="14" t="s">
        <v>3</v>
      </c>
      <c r="E333" s="36"/>
      <c r="F333" s="36"/>
      <c r="G333" s="36"/>
      <c r="H333" s="36"/>
      <c r="I333" s="36"/>
      <c r="J333" s="22">
        <v>0</v>
      </c>
      <c r="K333" s="27">
        <v>0</v>
      </c>
      <c r="L333" s="8">
        <v>0</v>
      </c>
      <c r="M333" s="73"/>
    </row>
    <row r="334" spans="1:13" ht="45" hidden="1" customHeight="1" x14ac:dyDescent="0.25">
      <c r="A334" s="111"/>
      <c r="B334" s="113"/>
      <c r="C334" s="115"/>
      <c r="D334" s="14" t="s">
        <v>4</v>
      </c>
      <c r="E334" s="36"/>
      <c r="F334" s="36"/>
      <c r="G334" s="36"/>
      <c r="H334" s="36"/>
      <c r="I334" s="36"/>
      <c r="J334" s="22">
        <v>0</v>
      </c>
      <c r="K334" s="27">
        <v>0</v>
      </c>
      <c r="L334" s="8">
        <v>0</v>
      </c>
      <c r="M334" s="73"/>
    </row>
    <row r="335" spans="1:13" ht="42" hidden="1" customHeight="1" x14ac:dyDescent="0.25">
      <c r="A335" s="111"/>
      <c r="B335" s="113"/>
      <c r="C335" s="115"/>
      <c r="D335" s="14" t="s">
        <v>5</v>
      </c>
      <c r="E335" s="36"/>
      <c r="F335" s="36"/>
      <c r="G335" s="36"/>
      <c r="H335" s="36"/>
      <c r="I335" s="36"/>
      <c r="J335" s="22">
        <v>0</v>
      </c>
      <c r="K335" s="27">
        <v>0</v>
      </c>
      <c r="L335" s="8">
        <v>0</v>
      </c>
      <c r="M335" s="73"/>
    </row>
    <row r="336" spans="1:13" ht="27" hidden="1" customHeight="1" thickBot="1" x14ac:dyDescent="0.3">
      <c r="A336" s="111"/>
      <c r="B336" s="113"/>
      <c r="C336" s="115"/>
      <c r="D336" s="15" t="s">
        <v>6</v>
      </c>
      <c r="E336" s="37"/>
      <c r="F336" s="37"/>
      <c r="G336" s="37"/>
      <c r="H336" s="37"/>
      <c r="I336" s="37"/>
      <c r="J336" s="23">
        <f t="shared" ref="J336:L336" si="165">J332+J333+J334+J335</f>
        <v>0</v>
      </c>
      <c r="K336" s="27">
        <f t="shared" si="165"/>
        <v>0</v>
      </c>
      <c r="L336" s="8">
        <f t="shared" si="165"/>
        <v>0</v>
      </c>
      <c r="M336" s="74"/>
    </row>
    <row r="337" spans="1:13" ht="45.75" hidden="1" customHeight="1" x14ac:dyDescent="0.25">
      <c r="A337" s="110"/>
      <c r="B337" s="112"/>
      <c r="C337" s="114" t="s">
        <v>20</v>
      </c>
      <c r="D337" s="13" t="s">
        <v>17</v>
      </c>
      <c r="E337" s="35"/>
      <c r="F337" s="35"/>
      <c r="G337" s="35"/>
      <c r="H337" s="35"/>
      <c r="I337" s="35"/>
      <c r="J337" s="21">
        <v>0</v>
      </c>
      <c r="K337" s="27">
        <v>0</v>
      </c>
      <c r="L337" s="8">
        <v>0</v>
      </c>
      <c r="M337" s="72"/>
    </row>
    <row r="338" spans="1:13" ht="46.5" hidden="1" customHeight="1" x14ac:dyDescent="0.25">
      <c r="A338" s="111"/>
      <c r="B338" s="113"/>
      <c r="C338" s="115"/>
      <c r="D338" s="14" t="s">
        <v>3</v>
      </c>
      <c r="E338" s="36"/>
      <c r="F338" s="36"/>
      <c r="G338" s="36"/>
      <c r="H338" s="36"/>
      <c r="I338" s="36"/>
      <c r="J338" s="22">
        <v>0</v>
      </c>
      <c r="K338" s="27">
        <v>0</v>
      </c>
      <c r="L338" s="8">
        <v>0</v>
      </c>
      <c r="M338" s="73"/>
    </row>
    <row r="339" spans="1:13" ht="45.75" hidden="1" customHeight="1" x14ac:dyDescent="0.25">
      <c r="A339" s="111"/>
      <c r="B339" s="113"/>
      <c r="C339" s="115"/>
      <c r="D339" s="14" t="s">
        <v>4</v>
      </c>
      <c r="E339" s="36"/>
      <c r="F339" s="36"/>
      <c r="G339" s="36"/>
      <c r="H339" s="36"/>
      <c r="I339" s="36"/>
      <c r="J339" s="22">
        <v>0</v>
      </c>
      <c r="K339" s="27">
        <v>0</v>
      </c>
      <c r="L339" s="8">
        <v>0</v>
      </c>
      <c r="M339" s="73"/>
    </row>
    <row r="340" spans="1:13" ht="38.25" hidden="1" customHeight="1" x14ac:dyDescent="0.25">
      <c r="A340" s="111"/>
      <c r="B340" s="113"/>
      <c r="C340" s="115"/>
      <c r="D340" s="14" t="s">
        <v>5</v>
      </c>
      <c r="E340" s="36"/>
      <c r="F340" s="36"/>
      <c r="G340" s="36"/>
      <c r="H340" s="36"/>
      <c r="I340" s="36"/>
      <c r="J340" s="22">
        <v>0</v>
      </c>
      <c r="K340" s="27">
        <v>0</v>
      </c>
      <c r="L340" s="8">
        <v>0</v>
      </c>
      <c r="M340" s="73"/>
    </row>
    <row r="341" spans="1:13" ht="27" hidden="1" customHeight="1" thickBot="1" x14ac:dyDescent="0.3">
      <c r="A341" s="111"/>
      <c r="B341" s="113"/>
      <c r="C341" s="115"/>
      <c r="D341" s="15" t="s">
        <v>6</v>
      </c>
      <c r="E341" s="37"/>
      <c r="F341" s="37"/>
      <c r="G341" s="37"/>
      <c r="H341" s="37"/>
      <c r="I341" s="37"/>
      <c r="J341" s="23">
        <f t="shared" ref="J341" si="166">J337+J338+J339+J340</f>
        <v>0</v>
      </c>
      <c r="K341" s="27">
        <f t="shared" ref="K341:L341" si="167">K337+K338+K339+K340</f>
        <v>0</v>
      </c>
      <c r="L341" s="8">
        <f t="shared" si="167"/>
        <v>0</v>
      </c>
      <c r="M341" s="74"/>
    </row>
    <row r="342" spans="1:13" ht="48" hidden="1" customHeight="1" x14ac:dyDescent="0.25">
      <c r="A342" s="110"/>
      <c r="B342" s="112"/>
      <c r="C342" s="114" t="s">
        <v>21</v>
      </c>
      <c r="D342" s="16" t="s">
        <v>17</v>
      </c>
      <c r="E342" s="38"/>
      <c r="F342" s="38"/>
      <c r="G342" s="38"/>
      <c r="H342" s="38"/>
      <c r="I342" s="38"/>
      <c r="J342" s="24">
        <v>0</v>
      </c>
      <c r="K342" s="27">
        <v>0</v>
      </c>
      <c r="L342" s="8">
        <v>0</v>
      </c>
      <c r="M342" s="72"/>
    </row>
    <row r="343" spans="1:13" ht="45" hidden="1" customHeight="1" x14ac:dyDescent="0.25">
      <c r="A343" s="111"/>
      <c r="B343" s="113"/>
      <c r="C343" s="115"/>
      <c r="D343" s="14" t="s">
        <v>3</v>
      </c>
      <c r="E343" s="36"/>
      <c r="F343" s="36"/>
      <c r="G343" s="36"/>
      <c r="H343" s="36"/>
      <c r="I343" s="36"/>
      <c r="J343" s="22">
        <v>0</v>
      </c>
      <c r="K343" s="27">
        <v>0</v>
      </c>
      <c r="L343" s="8">
        <v>0</v>
      </c>
      <c r="M343" s="73"/>
    </row>
    <row r="344" spans="1:13" ht="45" hidden="1" customHeight="1" x14ac:dyDescent="0.25">
      <c r="A344" s="111"/>
      <c r="B344" s="113"/>
      <c r="C344" s="115"/>
      <c r="D344" s="14" t="s">
        <v>4</v>
      </c>
      <c r="E344" s="36"/>
      <c r="F344" s="36"/>
      <c r="G344" s="36"/>
      <c r="H344" s="36"/>
      <c r="I344" s="36"/>
      <c r="J344" s="22">
        <v>0</v>
      </c>
      <c r="K344" s="27">
        <v>0</v>
      </c>
      <c r="L344" s="8">
        <v>0</v>
      </c>
      <c r="M344" s="73"/>
    </row>
    <row r="345" spans="1:13" ht="35.25" hidden="1" customHeight="1" x14ac:dyDescent="0.25">
      <c r="A345" s="111"/>
      <c r="B345" s="113"/>
      <c r="C345" s="115"/>
      <c r="D345" s="14" t="s">
        <v>5</v>
      </c>
      <c r="E345" s="36"/>
      <c r="F345" s="36"/>
      <c r="G345" s="36"/>
      <c r="H345" s="36"/>
      <c r="I345" s="36"/>
      <c r="J345" s="22">
        <v>0</v>
      </c>
      <c r="K345" s="27">
        <v>0</v>
      </c>
      <c r="L345" s="8">
        <v>0</v>
      </c>
      <c r="M345" s="73"/>
    </row>
    <row r="346" spans="1:13" ht="27" hidden="1" customHeight="1" thickBot="1" x14ac:dyDescent="0.3">
      <c r="A346" s="111"/>
      <c r="B346" s="113"/>
      <c r="C346" s="115"/>
      <c r="D346" s="15" t="s">
        <v>6</v>
      </c>
      <c r="E346" s="37"/>
      <c r="F346" s="37"/>
      <c r="G346" s="37"/>
      <c r="H346" s="37"/>
      <c r="I346" s="37"/>
      <c r="J346" s="23">
        <f t="shared" ref="J346" si="168">J342+J343+J344+J345</f>
        <v>0</v>
      </c>
      <c r="K346" s="27">
        <f t="shared" ref="K346:L346" si="169">K342+K343+K344+K345</f>
        <v>0</v>
      </c>
      <c r="L346" s="8">
        <f t="shared" si="169"/>
        <v>0</v>
      </c>
      <c r="M346" s="74"/>
    </row>
    <row r="347" spans="1:13" ht="51" hidden="1" customHeight="1" thickBot="1" x14ac:dyDescent="0.3">
      <c r="A347" s="53" t="s">
        <v>77</v>
      </c>
      <c r="B347" s="56" t="s">
        <v>136</v>
      </c>
      <c r="C347" s="62" t="s">
        <v>137</v>
      </c>
      <c r="D347" s="18" t="s">
        <v>17</v>
      </c>
      <c r="E347" s="34"/>
      <c r="F347" s="34"/>
      <c r="G347" s="34"/>
      <c r="H347" s="34"/>
      <c r="I347" s="34"/>
      <c r="J347" s="20">
        <f t="shared" ref="J347:J350" si="170">J352+J357</f>
        <v>0</v>
      </c>
      <c r="K347" s="28">
        <f>K352+K357+K362</f>
        <v>0</v>
      </c>
      <c r="L347" s="26">
        <f t="shared" ref="L347" si="171">L352+L357</f>
        <v>0</v>
      </c>
      <c r="M347" s="59"/>
    </row>
    <row r="348" spans="1:13" ht="45" hidden="1" customHeight="1" thickBot="1" x14ac:dyDescent="0.3">
      <c r="A348" s="54"/>
      <c r="B348" s="57"/>
      <c r="C348" s="63"/>
      <c r="D348" s="18" t="s">
        <v>3</v>
      </c>
      <c r="E348" s="34"/>
      <c r="F348" s="34"/>
      <c r="G348" s="34"/>
      <c r="H348" s="34"/>
      <c r="I348" s="34"/>
      <c r="J348" s="20">
        <f t="shared" si="170"/>
        <v>0</v>
      </c>
      <c r="K348" s="28">
        <f t="shared" ref="K348:L348" si="172">K353+K358</f>
        <v>0</v>
      </c>
      <c r="L348" s="26">
        <f t="shared" si="172"/>
        <v>0</v>
      </c>
      <c r="M348" s="60"/>
    </row>
    <row r="349" spans="1:13" ht="46.5" hidden="1" customHeight="1" thickBot="1" x14ac:dyDescent="0.3">
      <c r="A349" s="54"/>
      <c r="B349" s="57"/>
      <c r="C349" s="63"/>
      <c r="D349" s="18" t="s">
        <v>4</v>
      </c>
      <c r="E349" s="34"/>
      <c r="F349" s="34"/>
      <c r="G349" s="34"/>
      <c r="H349" s="34"/>
      <c r="I349" s="34"/>
      <c r="J349" s="20">
        <f t="shared" si="170"/>
        <v>0</v>
      </c>
      <c r="K349" s="28">
        <f t="shared" ref="K349:L349" si="173">K354+K359</f>
        <v>0</v>
      </c>
      <c r="L349" s="26">
        <f t="shared" si="173"/>
        <v>0</v>
      </c>
      <c r="M349" s="60"/>
    </row>
    <row r="350" spans="1:13" ht="37.5" hidden="1" customHeight="1" thickBot="1" x14ac:dyDescent="0.3">
      <c r="A350" s="54"/>
      <c r="B350" s="57"/>
      <c r="C350" s="63"/>
      <c r="D350" s="18" t="s">
        <v>5</v>
      </c>
      <c r="E350" s="34"/>
      <c r="F350" s="34"/>
      <c r="G350" s="34"/>
      <c r="H350" s="34"/>
      <c r="I350" s="34"/>
      <c r="J350" s="20">
        <f t="shared" si="170"/>
        <v>0</v>
      </c>
      <c r="K350" s="28">
        <f t="shared" ref="K350:L350" si="174">K355+K360</f>
        <v>0</v>
      </c>
      <c r="L350" s="26">
        <f t="shared" si="174"/>
        <v>0</v>
      </c>
      <c r="M350" s="60"/>
    </row>
    <row r="351" spans="1:13" ht="44.25" hidden="1" customHeight="1" thickBot="1" x14ac:dyDescent="0.3">
      <c r="A351" s="55"/>
      <c r="B351" s="58"/>
      <c r="C351" s="64"/>
      <c r="D351" s="18" t="s">
        <v>6</v>
      </c>
      <c r="E351" s="34"/>
      <c r="F351" s="34"/>
      <c r="G351" s="34"/>
      <c r="H351" s="34"/>
      <c r="I351" s="34"/>
      <c r="J351" s="20">
        <f t="shared" ref="J351" si="175">J347+J348+J349+J350</f>
        <v>0</v>
      </c>
      <c r="K351" s="28">
        <f t="shared" ref="K351:L351" si="176">K347+K348+K349+K350</f>
        <v>0</v>
      </c>
      <c r="L351" s="26">
        <f t="shared" si="176"/>
        <v>0</v>
      </c>
      <c r="M351" s="61"/>
    </row>
    <row r="352" spans="1:13" ht="56.25" hidden="1" customHeight="1" thickBot="1" x14ac:dyDescent="0.3">
      <c r="A352" s="79" t="s">
        <v>173</v>
      </c>
      <c r="B352" s="82" t="s">
        <v>14</v>
      </c>
      <c r="C352" s="116" t="s">
        <v>138</v>
      </c>
      <c r="D352" s="9" t="s">
        <v>17</v>
      </c>
      <c r="E352" s="33"/>
      <c r="F352" s="33"/>
      <c r="G352" s="33"/>
      <c r="H352" s="33"/>
      <c r="I352" s="33"/>
      <c r="J352" s="19">
        <v>0</v>
      </c>
      <c r="K352" s="27">
        <v>0</v>
      </c>
      <c r="L352" s="8">
        <v>0</v>
      </c>
      <c r="M352" s="72"/>
    </row>
    <row r="353" spans="1:13" ht="63.75" hidden="1" customHeight="1" thickBot="1" x14ac:dyDescent="0.3">
      <c r="A353" s="79"/>
      <c r="B353" s="82"/>
      <c r="C353" s="117"/>
      <c r="D353" s="9" t="s">
        <v>3</v>
      </c>
      <c r="E353" s="33"/>
      <c r="F353" s="33"/>
      <c r="G353" s="33"/>
      <c r="H353" s="33"/>
      <c r="I353" s="33"/>
      <c r="J353" s="19">
        <v>0</v>
      </c>
      <c r="K353" s="27">
        <v>0</v>
      </c>
      <c r="L353" s="8">
        <v>0</v>
      </c>
      <c r="M353" s="73"/>
    </row>
    <row r="354" spans="1:13" ht="57" hidden="1" customHeight="1" thickBot="1" x14ac:dyDescent="0.3">
      <c r="A354" s="79"/>
      <c r="B354" s="82"/>
      <c r="C354" s="117"/>
      <c r="D354" s="9" t="s">
        <v>4</v>
      </c>
      <c r="E354" s="33"/>
      <c r="F354" s="33"/>
      <c r="G354" s="33"/>
      <c r="H354" s="33"/>
      <c r="I354" s="33"/>
      <c r="J354" s="19">
        <v>0</v>
      </c>
      <c r="K354" s="27">
        <v>0</v>
      </c>
      <c r="L354" s="8">
        <v>0</v>
      </c>
      <c r="M354" s="73"/>
    </row>
    <row r="355" spans="1:13" ht="56.25" hidden="1" customHeight="1" thickBot="1" x14ac:dyDescent="0.3">
      <c r="A355" s="79"/>
      <c r="B355" s="82"/>
      <c r="C355" s="117"/>
      <c r="D355" s="9" t="s">
        <v>5</v>
      </c>
      <c r="E355" s="33"/>
      <c r="F355" s="33"/>
      <c r="G355" s="33"/>
      <c r="H355" s="33"/>
      <c r="I355" s="33"/>
      <c r="J355" s="19">
        <v>0</v>
      </c>
      <c r="K355" s="27">
        <v>0</v>
      </c>
      <c r="L355" s="8">
        <v>0</v>
      </c>
      <c r="M355" s="73"/>
    </row>
    <row r="356" spans="1:13" ht="41.25" hidden="1" customHeight="1" thickBot="1" x14ac:dyDescent="0.3">
      <c r="A356" s="80"/>
      <c r="B356" s="83"/>
      <c r="C356" s="118"/>
      <c r="D356" s="9" t="s">
        <v>6</v>
      </c>
      <c r="E356" s="33"/>
      <c r="F356" s="33"/>
      <c r="G356" s="33"/>
      <c r="H356" s="33"/>
      <c r="I356" s="33"/>
      <c r="J356" s="19">
        <f t="shared" ref="J356" si="177">J352+J353+J354+J355</f>
        <v>0</v>
      </c>
      <c r="K356" s="27">
        <f t="shared" ref="K356:L356" si="178">K352+K353+K354+K355</f>
        <v>0</v>
      </c>
      <c r="L356" s="8">
        <f t="shared" si="178"/>
        <v>0</v>
      </c>
      <c r="M356" s="74"/>
    </row>
    <row r="357" spans="1:13" ht="52.5" hidden="1" customHeight="1" thickBot="1" x14ac:dyDescent="0.3">
      <c r="A357" s="78" t="s">
        <v>174</v>
      </c>
      <c r="B357" s="81" t="s">
        <v>25</v>
      </c>
      <c r="C357" s="81" t="s">
        <v>159</v>
      </c>
      <c r="D357" s="9" t="s">
        <v>17</v>
      </c>
      <c r="E357" s="33"/>
      <c r="F357" s="33"/>
      <c r="G357" s="33"/>
      <c r="H357" s="33"/>
      <c r="I357" s="33"/>
      <c r="J357" s="19">
        <v>0</v>
      </c>
      <c r="K357" s="27">
        <v>0</v>
      </c>
      <c r="L357" s="8">
        <v>0</v>
      </c>
      <c r="M357" s="72"/>
    </row>
    <row r="358" spans="1:13" ht="52.5" hidden="1" customHeight="1" thickBot="1" x14ac:dyDescent="0.3">
      <c r="A358" s="127"/>
      <c r="B358" s="97"/>
      <c r="C358" s="97"/>
      <c r="D358" s="9" t="s">
        <v>3</v>
      </c>
      <c r="E358" s="33"/>
      <c r="F358" s="33"/>
      <c r="G358" s="33"/>
      <c r="H358" s="33"/>
      <c r="I358" s="33"/>
      <c r="J358" s="19">
        <v>0</v>
      </c>
      <c r="K358" s="27">
        <v>0</v>
      </c>
      <c r="L358" s="8">
        <v>0</v>
      </c>
      <c r="M358" s="73"/>
    </row>
    <row r="359" spans="1:13" ht="54" hidden="1" customHeight="1" thickBot="1" x14ac:dyDescent="0.3">
      <c r="A359" s="127"/>
      <c r="B359" s="97"/>
      <c r="C359" s="97"/>
      <c r="D359" s="9" t="s">
        <v>4</v>
      </c>
      <c r="E359" s="33"/>
      <c r="F359" s="33"/>
      <c r="G359" s="33"/>
      <c r="H359" s="33"/>
      <c r="I359" s="33"/>
      <c r="J359" s="19">
        <v>0</v>
      </c>
      <c r="K359" s="27">
        <v>0</v>
      </c>
      <c r="L359" s="8">
        <v>0</v>
      </c>
      <c r="M359" s="73"/>
    </row>
    <row r="360" spans="1:13" ht="41.25" hidden="1" customHeight="1" thickBot="1" x14ac:dyDescent="0.3">
      <c r="A360" s="127"/>
      <c r="B360" s="97"/>
      <c r="C360" s="97"/>
      <c r="D360" s="9" t="s">
        <v>5</v>
      </c>
      <c r="E360" s="33"/>
      <c r="F360" s="33"/>
      <c r="G360" s="33"/>
      <c r="H360" s="33"/>
      <c r="I360" s="33"/>
      <c r="J360" s="19">
        <v>0</v>
      </c>
      <c r="K360" s="27">
        <v>0</v>
      </c>
      <c r="L360" s="8">
        <v>0</v>
      </c>
      <c r="M360" s="73"/>
    </row>
    <row r="361" spans="1:13" ht="30" hidden="1" customHeight="1" thickBot="1" x14ac:dyDescent="0.3">
      <c r="A361" s="128"/>
      <c r="B361" s="98"/>
      <c r="C361" s="98"/>
      <c r="D361" s="9" t="s">
        <v>6</v>
      </c>
      <c r="E361" s="33"/>
      <c r="F361" s="33"/>
      <c r="G361" s="33"/>
      <c r="H361" s="33"/>
      <c r="I361" s="33"/>
      <c r="J361" s="19">
        <f t="shared" ref="J361" si="179">J357+J358+J359+J360</f>
        <v>0</v>
      </c>
      <c r="K361" s="27">
        <f t="shared" ref="K361:L361" si="180">K357+K358+K359+K360</f>
        <v>0</v>
      </c>
      <c r="L361" s="8">
        <f t="shared" si="180"/>
        <v>0</v>
      </c>
      <c r="M361" s="74"/>
    </row>
    <row r="362" spans="1:13" ht="50.25" hidden="1" customHeight="1" thickBot="1" x14ac:dyDescent="0.3">
      <c r="A362" s="78" t="s">
        <v>175</v>
      </c>
      <c r="B362" s="81" t="s">
        <v>122</v>
      </c>
      <c r="C362" s="81" t="s">
        <v>126</v>
      </c>
      <c r="D362" s="9" t="s">
        <v>17</v>
      </c>
      <c r="E362" s="33"/>
      <c r="F362" s="33"/>
      <c r="G362" s="33"/>
      <c r="H362" s="33"/>
      <c r="I362" s="33"/>
      <c r="J362" s="19">
        <v>0</v>
      </c>
      <c r="K362" s="27">
        <v>0</v>
      </c>
      <c r="L362" s="8">
        <v>0</v>
      </c>
      <c r="M362" s="72"/>
    </row>
    <row r="363" spans="1:13" ht="49.5" hidden="1" customHeight="1" thickBot="1" x14ac:dyDescent="0.3">
      <c r="A363" s="127"/>
      <c r="B363" s="97"/>
      <c r="C363" s="97"/>
      <c r="D363" s="9" t="s">
        <v>3</v>
      </c>
      <c r="E363" s="33"/>
      <c r="F363" s="33"/>
      <c r="G363" s="33"/>
      <c r="H363" s="33"/>
      <c r="I363" s="33"/>
      <c r="J363" s="19">
        <v>0</v>
      </c>
      <c r="K363" s="27">
        <v>0</v>
      </c>
      <c r="L363" s="8">
        <v>0</v>
      </c>
      <c r="M363" s="73"/>
    </row>
    <row r="364" spans="1:13" ht="46.5" hidden="1" customHeight="1" thickBot="1" x14ac:dyDescent="0.3">
      <c r="A364" s="127"/>
      <c r="B364" s="97"/>
      <c r="C364" s="97"/>
      <c r="D364" s="9" t="s">
        <v>4</v>
      </c>
      <c r="E364" s="33"/>
      <c r="F364" s="33"/>
      <c r="G364" s="33"/>
      <c r="H364" s="33"/>
      <c r="I364" s="33"/>
      <c r="J364" s="19">
        <v>0</v>
      </c>
      <c r="K364" s="27">
        <v>0</v>
      </c>
      <c r="L364" s="8">
        <v>0</v>
      </c>
      <c r="M364" s="73"/>
    </row>
    <row r="365" spans="1:13" ht="39.75" hidden="1" customHeight="1" thickBot="1" x14ac:dyDescent="0.3">
      <c r="A365" s="127"/>
      <c r="B365" s="97"/>
      <c r="C365" s="97"/>
      <c r="D365" s="9" t="s">
        <v>5</v>
      </c>
      <c r="E365" s="33"/>
      <c r="F365" s="33"/>
      <c r="G365" s="33"/>
      <c r="H365" s="33"/>
      <c r="I365" s="33"/>
      <c r="J365" s="19">
        <v>0</v>
      </c>
      <c r="K365" s="27">
        <v>0</v>
      </c>
      <c r="L365" s="8">
        <v>0</v>
      </c>
      <c r="M365" s="73"/>
    </row>
    <row r="366" spans="1:13" ht="30" hidden="1" customHeight="1" thickBot="1" x14ac:dyDescent="0.3">
      <c r="A366" s="128"/>
      <c r="B366" s="98"/>
      <c r="C366" s="98"/>
      <c r="D366" s="9" t="s">
        <v>6</v>
      </c>
      <c r="E366" s="33"/>
      <c r="F366" s="33"/>
      <c r="G366" s="33"/>
      <c r="H366" s="33"/>
      <c r="I366" s="33"/>
      <c r="J366" s="19">
        <f t="shared" ref="J366:L366" si="181">J362+J363+J364+J365</f>
        <v>0</v>
      </c>
      <c r="K366" s="27">
        <f t="shared" si="181"/>
        <v>0</v>
      </c>
      <c r="L366" s="8">
        <f t="shared" si="181"/>
        <v>0</v>
      </c>
      <c r="M366" s="74"/>
    </row>
    <row r="367" spans="1:13" ht="48" customHeight="1" thickBot="1" x14ac:dyDescent="0.3">
      <c r="A367" s="75">
        <v>15</v>
      </c>
      <c r="B367" s="56" t="s">
        <v>75</v>
      </c>
      <c r="C367" s="62" t="s">
        <v>2</v>
      </c>
      <c r="D367" s="18" t="s">
        <v>17</v>
      </c>
      <c r="E367" s="34" t="s">
        <v>198</v>
      </c>
      <c r="F367" s="34" t="s">
        <v>199</v>
      </c>
      <c r="G367" s="34" t="s">
        <v>200</v>
      </c>
      <c r="H367" s="34" t="s">
        <v>239</v>
      </c>
      <c r="I367" s="34" t="s">
        <v>240</v>
      </c>
      <c r="J367" s="20">
        <f>J372+J377</f>
        <v>30000</v>
      </c>
      <c r="K367" s="28">
        <f t="shared" ref="K367:L367" si="182">K372+K377</f>
        <v>0</v>
      </c>
      <c r="L367" s="26">
        <f t="shared" si="182"/>
        <v>0</v>
      </c>
      <c r="M367" s="59">
        <v>41</v>
      </c>
    </row>
    <row r="368" spans="1:13" ht="46.5" customHeight="1" thickBot="1" x14ac:dyDescent="0.3">
      <c r="A368" s="76"/>
      <c r="B368" s="57"/>
      <c r="C368" s="63"/>
      <c r="D368" s="18" t="s">
        <v>3</v>
      </c>
      <c r="E368" s="34"/>
      <c r="F368" s="34"/>
      <c r="G368" s="34"/>
      <c r="H368" s="34"/>
      <c r="I368" s="34"/>
      <c r="J368" s="20">
        <v>0</v>
      </c>
      <c r="K368" s="28">
        <v>0</v>
      </c>
      <c r="L368" s="26">
        <v>0</v>
      </c>
      <c r="M368" s="60"/>
    </row>
    <row r="369" spans="1:13" ht="43.5" customHeight="1" thickBot="1" x14ac:dyDescent="0.3">
      <c r="A369" s="76"/>
      <c r="B369" s="57"/>
      <c r="C369" s="63"/>
      <c r="D369" s="18" t="s">
        <v>4</v>
      </c>
      <c r="E369" s="34"/>
      <c r="F369" s="34"/>
      <c r="G369" s="34"/>
      <c r="H369" s="34"/>
      <c r="I369" s="34"/>
      <c r="J369" s="20">
        <v>0</v>
      </c>
      <c r="K369" s="28">
        <v>0</v>
      </c>
      <c r="L369" s="26">
        <v>0</v>
      </c>
      <c r="M369" s="60"/>
    </row>
    <row r="370" spans="1:13" ht="31.5" customHeight="1" thickBot="1" x14ac:dyDescent="0.3">
      <c r="A370" s="76"/>
      <c r="B370" s="57"/>
      <c r="C370" s="63"/>
      <c r="D370" s="18" t="s">
        <v>5</v>
      </c>
      <c r="E370" s="34"/>
      <c r="F370" s="34"/>
      <c r="G370" s="34"/>
      <c r="H370" s="34"/>
      <c r="I370" s="34"/>
      <c r="J370" s="20">
        <v>0</v>
      </c>
      <c r="K370" s="28">
        <v>0</v>
      </c>
      <c r="L370" s="26">
        <v>0</v>
      </c>
      <c r="M370" s="60"/>
    </row>
    <row r="371" spans="1:13" ht="27" customHeight="1" thickBot="1" x14ac:dyDescent="0.3">
      <c r="A371" s="77"/>
      <c r="B371" s="58"/>
      <c r="C371" s="64"/>
      <c r="D371" s="18" t="s">
        <v>6</v>
      </c>
      <c r="E371" s="34"/>
      <c r="F371" s="34"/>
      <c r="G371" s="34"/>
      <c r="H371" s="34"/>
      <c r="I371" s="34"/>
      <c r="J371" s="20">
        <f t="shared" ref="J371" si="183">J367+J368+J369+J370</f>
        <v>30000</v>
      </c>
      <c r="K371" s="28">
        <f t="shared" ref="K371:L371" si="184">K367+K368+K369+K370</f>
        <v>0</v>
      </c>
      <c r="L371" s="26">
        <f t="shared" si="184"/>
        <v>0</v>
      </c>
      <c r="M371" s="61"/>
    </row>
    <row r="372" spans="1:13" ht="48" customHeight="1" thickBot="1" x14ac:dyDescent="0.3">
      <c r="A372" s="53" t="s">
        <v>74</v>
      </c>
      <c r="B372" s="56" t="s">
        <v>139</v>
      </c>
      <c r="C372" s="62" t="s">
        <v>2</v>
      </c>
      <c r="D372" s="18" t="s">
        <v>17</v>
      </c>
      <c r="E372" s="34" t="s">
        <v>198</v>
      </c>
      <c r="F372" s="34" t="s">
        <v>199</v>
      </c>
      <c r="G372" s="34" t="s">
        <v>200</v>
      </c>
      <c r="H372" s="34" t="s">
        <v>239</v>
      </c>
      <c r="I372" s="34" t="s">
        <v>240</v>
      </c>
      <c r="J372" s="20">
        <v>30000</v>
      </c>
      <c r="K372" s="28">
        <v>0</v>
      </c>
      <c r="L372" s="26">
        <v>0</v>
      </c>
      <c r="M372" s="59"/>
    </row>
    <row r="373" spans="1:13" ht="48.75" customHeight="1" thickBot="1" x14ac:dyDescent="0.3">
      <c r="A373" s="54"/>
      <c r="B373" s="57"/>
      <c r="C373" s="63"/>
      <c r="D373" s="18" t="s">
        <v>3</v>
      </c>
      <c r="E373" s="34"/>
      <c r="F373" s="34"/>
      <c r="G373" s="34"/>
      <c r="H373" s="34"/>
      <c r="I373" s="34"/>
      <c r="J373" s="20">
        <v>0</v>
      </c>
      <c r="K373" s="28">
        <v>0</v>
      </c>
      <c r="L373" s="26">
        <v>0</v>
      </c>
      <c r="M373" s="60"/>
    </row>
    <row r="374" spans="1:13" ht="50.25" customHeight="1" thickBot="1" x14ac:dyDescent="0.3">
      <c r="A374" s="54"/>
      <c r="B374" s="57"/>
      <c r="C374" s="63"/>
      <c r="D374" s="18" t="s">
        <v>4</v>
      </c>
      <c r="E374" s="34"/>
      <c r="F374" s="34"/>
      <c r="G374" s="34"/>
      <c r="H374" s="34"/>
      <c r="I374" s="34"/>
      <c r="J374" s="20">
        <v>0</v>
      </c>
      <c r="K374" s="28">
        <v>0</v>
      </c>
      <c r="L374" s="26">
        <v>0</v>
      </c>
      <c r="M374" s="60"/>
    </row>
    <row r="375" spans="1:13" ht="39.75" customHeight="1" thickBot="1" x14ac:dyDescent="0.3">
      <c r="A375" s="54"/>
      <c r="B375" s="57"/>
      <c r="C375" s="63"/>
      <c r="D375" s="18" t="s">
        <v>5</v>
      </c>
      <c r="E375" s="34"/>
      <c r="F375" s="34"/>
      <c r="G375" s="34"/>
      <c r="H375" s="34"/>
      <c r="I375" s="34"/>
      <c r="J375" s="20">
        <v>0</v>
      </c>
      <c r="K375" s="28">
        <v>0</v>
      </c>
      <c r="L375" s="26">
        <v>0</v>
      </c>
      <c r="M375" s="60"/>
    </row>
    <row r="376" spans="1:13" ht="27.75" customHeight="1" thickBot="1" x14ac:dyDescent="0.3">
      <c r="A376" s="55"/>
      <c r="B376" s="58"/>
      <c r="C376" s="64"/>
      <c r="D376" s="18" t="s">
        <v>6</v>
      </c>
      <c r="E376" s="34"/>
      <c r="F376" s="34"/>
      <c r="G376" s="34"/>
      <c r="H376" s="34"/>
      <c r="I376" s="34"/>
      <c r="J376" s="20">
        <f t="shared" ref="J376" si="185">J372+J373+J374+J375</f>
        <v>30000</v>
      </c>
      <c r="K376" s="28">
        <f t="shared" ref="K376:L376" si="186">K372+K373+K374+K375</f>
        <v>0</v>
      </c>
      <c r="L376" s="26">
        <f t="shared" si="186"/>
        <v>0</v>
      </c>
      <c r="M376" s="61"/>
    </row>
    <row r="377" spans="1:13" ht="46.5" hidden="1" customHeight="1" thickBot="1" x14ac:dyDescent="0.3">
      <c r="A377" s="53" t="s">
        <v>80</v>
      </c>
      <c r="B377" s="56" t="s">
        <v>140</v>
      </c>
      <c r="C377" s="62" t="s">
        <v>2</v>
      </c>
      <c r="D377" s="18" t="s">
        <v>17</v>
      </c>
      <c r="E377" s="34"/>
      <c r="F377" s="34"/>
      <c r="G377" s="34"/>
      <c r="H377" s="34"/>
      <c r="I377" s="34"/>
      <c r="J377" s="20">
        <v>0</v>
      </c>
      <c r="K377" s="28">
        <v>0</v>
      </c>
      <c r="L377" s="26">
        <v>0</v>
      </c>
      <c r="M377" s="59"/>
    </row>
    <row r="378" spans="1:13" ht="48.75" hidden="1" customHeight="1" thickBot="1" x14ac:dyDescent="0.3">
      <c r="A378" s="54"/>
      <c r="B378" s="57"/>
      <c r="C378" s="63"/>
      <c r="D378" s="18" t="s">
        <v>3</v>
      </c>
      <c r="E378" s="34"/>
      <c r="F378" s="34"/>
      <c r="G378" s="34"/>
      <c r="H378" s="34"/>
      <c r="I378" s="34"/>
      <c r="J378" s="20">
        <v>0</v>
      </c>
      <c r="K378" s="28">
        <v>0</v>
      </c>
      <c r="L378" s="26">
        <v>0</v>
      </c>
      <c r="M378" s="60"/>
    </row>
    <row r="379" spans="1:13" ht="48.75" hidden="1" customHeight="1" thickBot="1" x14ac:dyDescent="0.3">
      <c r="A379" s="54"/>
      <c r="B379" s="57"/>
      <c r="C379" s="63"/>
      <c r="D379" s="18" t="s">
        <v>4</v>
      </c>
      <c r="E379" s="34"/>
      <c r="F379" s="34"/>
      <c r="G379" s="34"/>
      <c r="H379" s="34"/>
      <c r="I379" s="34"/>
      <c r="J379" s="20">
        <v>0</v>
      </c>
      <c r="K379" s="28">
        <v>0</v>
      </c>
      <c r="L379" s="26">
        <v>0</v>
      </c>
      <c r="M379" s="60"/>
    </row>
    <row r="380" spans="1:13" ht="34.5" hidden="1" customHeight="1" thickBot="1" x14ac:dyDescent="0.3">
      <c r="A380" s="54"/>
      <c r="B380" s="57"/>
      <c r="C380" s="63"/>
      <c r="D380" s="18" t="s">
        <v>5</v>
      </c>
      <c r="E380" s="34"/>
      <c r="F380" s="34"/>
      <c r="G380" s="34"/>
      <c r="H380" s="34"/>
      <c r="I380" s="34"/>
      <c r="J380" s="20">
        <v>0</v>
      </c>
      <c r="K380" s="28">
        <v>0</v>
      </c>
      <c r="L380" s="26">
        <v>0</v>
      </c>
      <c r="M380" s="60"/>
    </row>
    <row r="381" spans="1:13" ht="33" hidden="1" customHeight="1" thickBot="1" x14ac:dyDescent="0.3">
      <c r="A381" s="55"/>
      <c r="B381" s="58"/>
      <c r="C381" s="64"/>
      <c r="D381" s="18" t="s">
        <v>6</v>
      </c>
      <c r="E381" s="34"/>
      <c r="F381" s="34"/>
      <c r="G381" s="34"/>
      <c r="H381" s="34"/>
      <c r="I381" s="34"/>
      <c r="J381" s="20">
        <f t="shared" ref="J381" si="187">J377+J378+J379+J380</f>
        <v>0</v>
      </c>
      <c r="K381" s="28">
        <f t="shared" ref="K381:L381" si="188">K377+K378+K379+K380</f>
        <v>0</v>
      </c>
      <c r="L381" s="26">
        <f t="shared" si="188"/>
        <v>0</v>
      </c>
      <c r="M381" s="61"/>
    </row>
    <row r="382" spans="1:13" ht="45.75" customHeight="1" thickBot="1" x14ac:dyDescent="0.3">
      <c r="A382" s="75">
        <v>16</v>
      </c>
      <c r="B382" s="56" t="s">
        <v>78</v>
      </c>
      <c r="C382" s="62" t="s">
        <v>2</v>
      </c>
      <c r="D382" s="65" t="s">
        <v>17</v>
      </c>
      <c r="E382" s="34" t="s">
        <v>198</v>
      </c>
      <c r="F382" s="34" t="s">
        <v>199</v>
      </c>
      <c r="G382" s="34" t="s">
        <v>200</v>
      </c>
      <c r="H382" s="34" t="s">
        <v>241</v>
      </c>
      <c r="I382" s="34" t="s">
        <v>242</v>
      </c>
      <c r="J382" s="20">
        <f>2929871+100000</f>
        <v>3029871</v>
      </c>
      <c r="K382" s="28">
        <v>0</v>
      </c>
      <c r="L382" s="26">
        <v>0</v>
      </c>
      <c r="M382" s="59">
        <v>42.43</v>
      </c>
    </row>
    <row r="383" spans="1:13" ht="45.75" customHeight="1" thickBot="1" x14ac:dyDescent="0.3">
      <c r="A383" s="76"/>
      <c r="B383" s="57"/>
      <c r="C383" s="63"/>
      <c r="D383" s="126"/>
      <c r="E383" s="34" t="s">
        <v>198</v>
      </c>
      <c r="F383" s="34" t="s">
        <v>199</v>
      </c>
      <c r="G383" s="34" t="s">
        <v>200</v>
      </c>
      <c r="H383" s="34" t="s">
        <v>241</v>
      </c>
      <c r="I383" s="34" t="s">
        <v>270</v>
      </c>
      <c r="J383" s="20">
        <v>159164</v>
      </c>
      <c r="K383" s="28">
        <v>0</v>
      </c>
      <c r="L383" s="26">
        <v>0</v>
      </c>
      <c r="M383" s="60"/>
    </row>
    <row r="384" spans="1:13" ht="45.75" customHeight="1" thickBot="1" x14ac:dyDescent="0.3">
      <c r="A384" s="76"/>
      <c r="B384" s="57"/>
      <c r="C384" s="63"/>
      <c r="D384" s="66"/>
      <c r="E384" s="34" t="s">
        <v>198</v>
      </c>
      <c r="F384" s="34" t="s">
        <v>199</v>
      </c>
      <c r="G384" s="34" t="s">
        <v>200</v>
      </c>
      <c r="H384" s="34" t="s">
        <v>241</v>
      </c>
      <c r="I384" s="34" t="s">
        <v>243</v>
      </c>
      <c r="J384" s="20">
        <f>510485+200000</f>
        <v>710485</v>
      </c>
      <c r="K384" s="28">
        <v>0</v>
      </c>
      <c r="L384" s="26">
        <v>0</v>
      </c>
      <c r="M384" s="60"/>
    </row>
    <row r="385" spans="1:13" ht="50.25" customHeight="1" thickBot="1" x14ac:dyDescent="0.3">
      <c r="A385" s="76"/>
      <c r="B385" s="57"/>
      <c r="C385" s="63"/>
      <c r="D385" s="18" t="s">
        <v>3</v>
      </c>
      <c r="E385" s="34"/>
      <c r="F385" s="34"/>
      <c r="G385" s="34"/>
      <c r="H385" s="34"/>
      <c r="I385" s="34"/>
      <c r="J385" s="20">
        <f>J390+J395+J405+J400+J410+J415</f>
        <v>0</v>
      </c>
      <c r="K385" s="28">
        <f t="shared" ref="K385:L385" si="189">K390+K395+K405+K400+K410+K415</f>
        <v>0</v>
      </c>
      <c r="L385" s="26">
        <f t="shared" si="189"/>
        <v>0</v>
      </c>
      <c r="M385" s="60"/>
    </row>
    <row r="386" spans="1:13" ht="54" customHeight="1" thickBot="1" x14ac:dyDescent="0.3">
      <c r="A386" s="76"/>
      <c r="B386" s="57"/>
      <c r="C386" s="63"/>
      <c r="D386" s="18" t="s">
        <v>4</v>
      </c>
      <c r="E386" s="34"/>
      <c r="F386" s="34"/>
      <c r="G386" s="34"/>
      <c r="H386" s="34"/>
      <c r="I386" s="34"/>
      <c r="J386" s="20">
        <f>J391+J396+J406+J401+J411+J416</f>
        <v>0</v>
      </c>
      <c r="K386" s="28">
        <f t="shared" ref="K386:L386" si="190">K391+K396+K406+K401+K411+K416</f>
        <v>0</v>
      </c>
      <c r="L386" s="26">
        <f t="shared" si="190"/>
        <v>0</v>
      </c>
      <c r="M386" s="60"/>
    </row>
    <row r="387" spans="1:13" ht="33" customHeight="1" thickBot="1" x14ac:dyDescent="0.3">
      <c r="A387" s="76"/>
      <c r="B387" s="57"/>
      <c r="C387" s="63"/>
      <c r="D387" s="18" t="s">
        <v>5</v>
      </c>
      <c r="E387" s="34"/>
      <c r="F387" s="34"/>
      <c r="G387" s="34"/>
      <c r="H387" s="34"/>
      <c r="I387" s="34"/>
      <c r="J387" s="20">
        <f>J392+J397+J407+J402+J412+J417</f>
        <v>0</v>
      </c>
      <c r="K387" s="28">
        <f t="shared" ref="K387:L387" si="191">K392+K397+K407+K402+K412+K417</f>
        <v>0</v>
      </c>
      <c r="L387" s="26">
        <f t="shared" si="191"/>
        <v>0</v>
      </c>
      <c r="M387" s="60"/>
    </row>
    <row r="388" spans="1:13" ht="33" customHeight="1" thickBot="1" x14ac:dyDescent="0.3">
      <c r="A388" s="77"/>
      <c r="B388" s="58"/>
      <c r="C388" s="64"/>
      <c r="D388" s="18" t="s">
        <v>6</v>
      </c>
      <c r="E388" s="34"/>
      <c r="F388" s="34"/>
      <c r="G388" s="34"/>
      <c r="H388" s="34"/>
      <c r="I388" s="34"/>
      <c r="J388" s="20">
        <f t="shared" ref="J388" si="192">J382+J385+J386+J387</f>
        <v>3029871</v>
      </c>
      <c r="K388" s="28">
        <f t="shared" ref="K388:L388" si="193">K382+K385+K386+K387</f>
        <v>0</v>
      </c>
      <c r="L388" s="26">
        <f t="shared" si="193"/>
        <v>0</v>
      </c>
      <c r="M388" s="61"/>
    </row>
    <row r="389" spans="1:13" ht="51" customHeight="1" thickBot="1" x14ac:dyDescent="0.3">
      <c r="A389" s="53" t="s">
        <v>76</v>
      </c>
      <c r="B389" s="56" t="s">
        <v>141</v>
      </c>
      <c r="C389" s="62" t="s">
        <v>2</v>
      </c>
      <c r="D389" s="18" t="s">
        <v>17</v>
      </c>
      <c r="E389" s="34" t="s">
        <v>198</v>
      </c>
      <c r="F389" s="34" t="s">
        <v>199</v>
      </c>
      <c r="G389" s="34" t="s">
        <v>200</v>
      </c>
      <c r="H389" s="34" t="s">
        <v>241</v>
      </c>
      <c r="I389" s="34" t="s">
        <v>242</v>
      </c>
      <c r="J389" s="20">
        <f>2929871+100000</f>
        <v>3029871</v>
      </c>
      <c r="K389" s="28">
        <v>0</v>
      </c>
      <c r="L389" s="26">
        <v>0</v>
      </c>
      <c r="M389" s="59"/>
    </row>
    <row r="390" spans="1:13" ht="48.75" customHeight="1" thickBot="1" x14ac:dyDescent="0.3">
      <c r="A390" s="54"/>
      <c r="B390" s="57"/>
      <c r="C390" s="63"/>
      <c r="D390" s="18" t="s">
        <v>3</v>
      </c>
      <c r="E390" s="34"/>
      <c r="F390" s="34"/>
      <c r="G390" s="34"/>
      <c r="H390" s="34"/>
      <c r="I390" s="34"/>
      <c r="J390" s="20">
        <v>0</v>
      </c>
      <c r="K390" s="28">
        <v>0</v>
      </c>
      <c r="L390" s="26">
        <v>0</v>
      </c>
      <c r="M390" s="60"/>
    </row>
    <row r="391" spans="1:13" ht="45.75" customHeight="1" thickBot="1" x14ac:dyDescent="0.3">
      <c r="A391" s="54"/>
      <c r="B391" s="57"/>
      <c r="C391" s="63"/>
      <c r="D391" s="18" t="s">
        <v>4</v>
      </c>
      <c r="E391" s="34"/>
      <c r="F391" s="34"/>
      <c r="G391" s="34"/>
      <c r="H391" s="34"/>
      <c r="I391" s="34"/>
      <c r="J391" s="20">
        <v>0</v>
      </c>
      <c r="K391" s="28">
        <v>0</v>
      </c>
      <c r="L391" s="26">
        <v>0</v>
      </c>
      <c r="M391" s="60"/>
    </row>
    <row r="392" spans="1:13" ht="37.5" customHeight="1" thickBot="1" x14ac:dyDescent="0.3">
      <c r="A392" s="54"/>
      <c r="B392" s="57"/>
      <c r="C392" s="63"/>
      <c r="D392" s="18" t="s">
        <v>5</v>
      </c>
      <c r="E392" s="34"/>
      <c r="F392" s="34"/>
      <c r="G392" s="34"/>
      <c r="H392" s="34"/>
      <c r="I392" s="34"/>
      <c r="J392" s="20">
        <v>0</v>
      </c>
      <c r="K392" s="28">
        <v>0</v>
      </c>
      <c r="L392" s="26">
        <v>0</v>
      </c>
      <c r="M392" s="60"/>
    </row>
    <row r="393" spans="1:13" ht="26.25" customHeight="1" thickBot="1" x14ac:dyDescent="0.3">
      <c r="A393" s="55"/>
      <c r="B393" s="58"/>
      <c r="C393" s="64"/>
      <c r="D393" s="18" t="s">
        <v>6</v>
      </c>
      <c r="E393" s="34"/>
      <c r="F393" s="34"/>
      <c r="G393" s="34"/>
      <c r="H393" s="34"/>
      <c r="I393" s="34"/>
      <c r="J393" s="20">
        <f t="shared" ref="J393" si="194">J389+J390+J391+J392</f>
        <v>3029871</v>
      </c>
      <c r="K393" s="28">
        <f t="shared" ref="K393:L393" si="195">K389+K390+K391+K392</f>
        <v>0</v>
      </c>
      <c r="L393" s="26">
        <f t="shared" si="195"/>
        <v>0</v>
      </c>
      <c r="M393" s="61"/>
    </row>
    <row r="394" spans="1:13" ht="45.75" hidden="1" customHeight="1" thickBot="1" x14ac:dyDescent="0.3">
      <c r="A394" s="53" t="s">
        <v>147</v>
      </c>
      <c r="B394" s="56" t="s">
        <v>142</v>
      </c>
      <c r="C394" s="62" t="s">
        <v>2</v>
      </c>
      <c r="D394" s="18" t="s">
        <v>17</v>
      </c>
      <c r="E394" s="34"/>
      <c r="F394" s="34"/>
      <c r="G394" s="34"/>
      <c r="H394" s="34"/>
      <c r="I394" s="34"/>
      <c r="J394" s="20">
        <v>0</v>
      </c>
      <c r="K394" s="28">
        <v>0</v>
      </c>
      <c r="L394" s="26">
        <v>0</v>
      </c>
      <c r="M394" s="59"/>
    </row>
    <row r="395" spans="1:13" ht="47.25" hidden="1" customHeight="1" thickBot="1" x14ac:dyDescent="0.3">
      <c r="A395" s="54"/>
      <c r="B395" s="57"/>
      <c r="C395" s="63"/>
      <c r="D395" s="18" t="s">
        <v>3</v>
      </c>
      <c r="E395" s="34"/>
      <c r="F395" s="34"/>
      <c r="G395" s="34"/>
      <c r="H395" s="34"/>
      <c r="I395" s="34"/>
      <c r="J395" s="20">
        <v>0</v>
      </c>
      <c r="K395" s="28">
        <v>0</v>
      </c>
      <c r="L395" s="26">
        <v>0</v>
      </c>
      <c r="M395" s="60"/>
    </row>
    <row r="396" spans="1:13" ht="49.5" hidden="1" customHeight="1" thickBot="1" x14ac:dyDescent="0.3">
      <c r="A396" s="54"/>
      <c r="B396" s="57"/>
      <c r="C396" s="63"/>
      <c r="D396" s="18" t="s">
        <v>4</v>
      </c>
      <c r="E396" s="34"/>
      <c r="F396" s="34"/>
      <c r="G396" s="34"/>
      <c r="H396" s="34"/>
      <c r="I396" s="34"/>
      <c r="J396" s="20">
        <v>0</v>
      </c>
      <c r="K396" s="28">
        <v>0</v>
      </c>
      <c r="L396" s="26">
        <v>0</v>
      </c>
      <c r="M396" s="60"/>
    </row>
    <row r="397" spans="1:13" ht="37.5" hidden="1" customHeight="1" thickBot="1" x14ac:dyDescent="0.3">
      <c r="A397" s="54"/>
      <c r="B397" s="57"/>
      <c r="C397" s="63"/>
      <c r="D397" s="18" t="s">
        <v>5</v>
      </c>
      <c r="E397" s="34"/>
      <c r="F397" s="34"/>
      <c r="G397" s="34"/>
      <c r="H397" s="34"/>
      <c r="I397" s="34"/>
      <c r="J397" s="20">
        <v>0</v>
      </c>
      <c r="K397" s="28">
        <v>0</v>
      </c>
      <c r="L397" s="26">
        <v>0</v>
      </c>
      <c r="M397" s="60"/>
    </row>
    <row r="398" spans="1:13" ht="24" hidden="1" customHeight="1" thickBot="1" x14ac:dyDescent="0.3">
      <c r="A398" s="55"/>
      <c r="B398" s="58"/>
      <c r="C398" s="64"/>
      <c r="D398" s="18" t="s">
        <v>6</v>
      </c>
      <c r="E398" s="34"/>
      <c r="F398" s="34"/>
      <c r="G398" s="34"/>
      <c r="H398" s="34"/>
      <c r="I398" s="34"/>
      <c r="J398" s="20">
        <f t="shared" ref="J398" si="196">J394+J395+J396+J397</f>
        <v>0</v>
      </c>
      <c r="K398" s="28">
        <f t="shared" ref="K398:L398" si="197">K394+K395+K396+K397</f>
        <v>0</v>
      </c>
      <c r="L398" s="26">
        <f t="shared" si="197"/>
        <v>0</v>
      </c>
      <c r="M398" s="61"/>
    </row>
    <row r="399" spans="1:13" ht="52.5" customHeight="1" thickBot="1" x14ac:dyDescent="0.3">
      <c r="A399" s="53" t="s">
        <v>77</v>
      </c>
      <c r="B399" s="56" t="s">
        <v>143</v>
      </c>
      <c r="C399" s="62" t="s">
        <v>2</v>
      </c>
      <c r="D399" s="18" t="s">
        <v>17</v>
      </c>
      <c r="E399" s="34" t="s">
        <v>198</v>
      </c>
      <c r="F399" s="34" t="s">
        <v>199</v>
      </c>
      <c r="G399" s="34" t="s">
        <v>200</v>
      </c>
      <c r="H399" s="34" t="s">
        <v>241</v>
      </c>
      <c r="I399" s="34" t="s">
        <v>270</v>
      </c>
      <c r="J399" s="20">
        <v>159164</v>
      </c>
      <c r="K399" s="28">
        <v>0</v>
      </c>
      <c r="L399" s="26">
        <v>0</v>
      </c>
      <c r="M399" s="59"/>
    </row>
    <row r="400" spans="1:13" ht="46.5" customHeight="1" thickBot="1" x14ac:dyDescent="0.3">
      <c r="A400" s="54"/>
      <c r="B400" s="57"/>
      <c r="C400" s="63"/>
      <c r="D400" s="18" t="s">
        <v>3</v>
      </c>
      <c r="E400" s="34"/>
      <c r="F400" s="34"/>
      <c r="G400" s="34"/>
      <c r="H400" s="34"/>
      <c r="I400" s="34"/>
      <c r="J400" s="20">
        <v>0</v>
      </c>
      <c r="K400" s="28">
        <v>0</v>
      </c>
      <c r="L400" s="26">
        <v>0</v>
      </c>
      <c r="M400" s="60"/>
    </row>
    <row r="401" spans="1:13" ht="51.75" customHeight="1" thickBot="1" x14ac:dyDescent="0.3">
      <c r="A401" s="54"/>
      <c r="B401" s="57"/>
      <c r="C401" s="63"/>
      <c r="D401" s="18" t="s">
        <v>4</v>
      </c>
      <c r="E401" s="34"/>
      <c r="F401" s="34"/>
      <c r="G401" s="34"/>
      <c r="H401" s="34"/>
      <c r="I401" s="34"/>
      <c r="J401" s="20">
        <v>0</v>
      </c>
      <c r="K401" s="28">
        <v>0</v>
      </c>
      <c r="L401" s="26">
        <v>0</v>
      </c>
      <c r="M401" s="60"/>
    </row>
    <row r="402" spans="1:13" ht="38.25" customHeight="1" thickBot="1" x14ac:dyDescent="0.3">
      <c r="A402" s="54"/>
      <c r="B402" s="57"/>
      <c r="C402" s="63"/>
      <c r="D402" s="18" t="s">
        <v>5</v>
      </c>
      <c r="E402" s="34"/>
      <c r="F402" s="34"/>
      <c r="G402" s="34"/>
      <c r="H402" s="34"/>
      <c r="I402" s="34"/>
      <c r="J402" s="20">
        <v>0</v>
      </c>
      <c r="K402" s="28">
        <v>0</v>
      </c>
      <c r="L402" s="26">
        <v>0</v>
      </c>
      <c r="M402" s="60"/>
    </row>
    <row r="403" spans="1:13" ht="24" customHeight="1" thickBot="1" x14ac:dyDescent="0.3">
      <c r="A403" s="55"/>
      <c r="B403" s="58"/>
      <c r="C403" s="64"/>
      <c r="D403" s="18" t="s">
        <v>6</v>
      </c>
      <c r="E403" s="34"/>
      <c r="F403" s="34"/>
      <c r="G403" s="34"/>
      <c r="H403" s="34"/>
      <c r="I403" s="34"/>
      <c r="J403" s="20">
        <f t="shared" ref="J403" si="198">J399+J400+J401+J402</f>
        <v>159164</v>
      </c>
      <c r="K403" s="28">
        <f t="shared" ref="K403:L403" si="199">K399+K400+K401+K402</f>
        <v>0</v>
      </c>
      <c r="L403" s="26">
        <f t="shared" si="199"/>
        <v>0</v>
      </c>
      <c r="M403" s="61"/>
    </row>
    <row r="404" spans="1:13" ht="49.5" customHeight="1" thickBot="1" x14ac:dyDescent="0.3">
      <c r="A404" s="53" t="s">
        <v>271</v>
      </c>
      <c r="B404" s="56" t="s">
        <v>144</v>
      </c>
      <c r="C404" s="62" t="s">
        <v>2</v>
      </c>
      <c r="D404" s="18" t="s">
        <v>17</v>
      </c>
      <c r="E404" s="34" t="s">
        <v>198</v>
      </c>
      <c r="F404" s="34" t="s">
        <v>199</v>
      </c>
      <c r="G404" s="34" t="s">
        <v>200</v>
      </c>
      <c r="H404" s="34" t="s">
        <v>241</v>
      </c>
      <c r="I404" s="34" t="s">
        <v>243</v>
      </c>
      <c r="J404" s="20">
        <f>510485+200000</f>
        <v>710485</v>
      </c>
      <c r="K404" s="28">
        <v>0</v>
      </c>
      <c r="L404" s="26">
        <v>0</v>
      </c>
      <c r="M404" s="59"/>
    </row>
    <row r="405" spans="1:13" ht="45.75" customHeight="1" thickBot="1" x14ac:dyDescent="0.3">
      <c r="A405" s="54"/>
      <c r="B405" s="57"/>
      <c r="C405" s="63"/>
      <c r="D405" s="18" t="s">
        <v>3</v>
      </c>
      <c r="E405" s="34"/>
      <c r="F405" s="34"/>
      <c r="G405" s="34"/>
      <c r="H405" s="34"/>
      <c r="I405" s="34"/>
      <c r="J405" s="20">
        <v>0</v>
      </c>
      <c r="K405" s="28">
        <v>0</v>
      </c>
      <c r="L405" s="26">
        <v>0</v>
      </c>
      <c r="M405" s="60"/>
    </row>
    <row r="406" spans="1:13" ht="49.5" customHeight="1" thickBot="1" x14ac:dyDescent="0.3">
      <c r="A406" s="54"/>
      <c r="B406" s="57"/>
      <c r="C406" s="63"/>
      <c r="D406" s="18" t="s">
        <v>4</v>
      </c>
      <c r="E406" s="34"/>
      <c r="F406" s="34"/>
      <c r="G406" s="34"/>
      <c r="H406" s="34"/>
      <c r="I406" s="34"/>
      <c r="J406" s="20">
        <v>0</v>
      </c>
      <c r="K406" s="28">
        <v>0</v>
      </c>
      <c r="L406" s="26">
        <v>0</v>
      </c>
      <c r="M406" s="60"/>
    </row>
    <row r="407" spans="1:13" ht="36.75" customHeight="1" thickBot="1" x14ac:dyDescent="0.3">
      <c r="A407" s="54"/>
      <c r="B407" s="57"/>
      <c r="C407" s="63"/>
      <c r="D407" s="18" t="s">
        <v>5</v>
      </c>
      <c r="E407" s="34"/>
      <c r="F407" s="34"/>
      <c r="G407" s="34"/>
      <c r="H407" s="34"/>
      <c r="I407" s="34"/>
      <c r="J407" s="20">
        <v>0</v>
      </c>
      <c r="K407" s="28">
        <v>0</v>
      </c>
      <c r="L407" s="26">
        <v>0</v>
      </c>
      <c r="M407" s="60"/>
    </row>
    <row r="408" spans="1:13" ht="26.25" customHeight="1" thickBot="1" x14ac:dyDescent="0.3">
      <c r="A408" s="55"/>
      <c r="B408" s="58"/>
      <c r="C408" s="64"/>
      <c r="D408" s="18" t="s">
        <v>6</v>
      </c>
      <c r="E408" s="34"/>
      <c r="F408" s="34"/>
      <c r="G408" s="34"/>
      <c r="H408" s="34"/>
      <c r="I408" s="34"/>
      <c r="J408" s="20">
        <f t="shared" ref="J408" si="200">J404+J405+J406+J407</f>
        <v>710485</v>
      </c>
      <c r="K408" s="28">
        <f t="shared" ref="K408:L408" si="201">K404+K405+K406+K407</f>
        <v>0</v>
      </c>
      <c r="L408" s="26">
        <f t="shared" si="201"/>
        <v>0</v>
      </c>
      <c r="M408" s="61"/>
    </row>
    <row r="409" spans="1:13" ht="45.75" hidden="1" customHeight="1" thickBot="1" x14ac:dyDescent="0.3">
      <c r="A409" s="53" t="s">
        <v>176</v>
      </c>
      <c r="B409" s="56" t="s">
        <v>145</v>
      </c>
      <c r="C409" s="62" t="s">
        <v>2</v>
      </c>
      <c r="D409" s="18" t="s">
        <v>17</v>
      </c>
      <c r="E409" s="34"/>
      <c r="F409" s="34"/>
      <c r="G409" s="34"/>
      <c r="H409" s="34"/>
      <c r="I409" s="34"/>
      <c r="J409" s="20">
        <v>0</v>
      </c>
      <c r="K409" s="28">
        <v>0</v>
      </c>
      <c r="L409" s="26">
        <v>0</v>
      </c>
      <c r="M409" s="59"/>
    </row>
    <row r="410" spans="1:13" ht="48.75" hidden="1" customHeight="1" thickBot="1" x14ac:dyDescent="0.3">
      <c r="A410" s="54"/>
      <c r="B410" s="57"/>
      <c r="C410" s="63"/>
      <c r="D410" s="18" t="s">
        <v>3</v>
      </c>
      <c r="E410" s="34"/>
      <c r="F410" s="34"/>
      <c r="G410" s="34"/>
      <c r="H410" s="34"/>
      <c r="I410" s="34"/>
      <c r="J410" s="20">
        <v>0</v>
      </c>
      <c r="K410" s="28">
        <v>0</v>
      </c>
      <c r="L410" s="26">
        <v>0</v>
      </c>
      <c r="M410" s="60"/>
    </row>
    <row r="411" spans="1:13" ht="48.75" hidden="1" customHeight="1" thickBot="1" x14ac:dyDescent="0.3">
      <c r="A411" s="54"/>
      <c r="B411" s="57"/>
      <c r="C411" s="63"/>
      <c r="D411" s="18" t="s">
        <v>4</v>
      </c>
      <c r="E411" s="34"/>
      <c r="F411" s="34"/>
      <c r="G411" s="34"/>
      <c r="H411" s="34"/>
      <c r="I411" s="34"/>
      <c r="J411" s="20">
        <v>0</v>
      </c>
      <c r="K411" s="28">
        <v>0</v>
      </c>
      <c r="L411" s="26">
        <v>0</v>
      </c>
      <c r="M411" s="60"/>
    </row>
    <row r="412" spans="1:13" ht="38.25" hidden="1" customHeight="1" thickBot="1" x14ac:dyDescent="0.3">
      <c r="A412" s="54"/>
      <c r="B412" s="57"/>
      <c r="C412" s="63"/>
      <c r="D412" s="18" t="s">
        <v>5</v>
      </c>
      <c r="E412" s="34"/>
      <c r="F412" s="34"/>
      <c r="G412" s="34"/>
      <c r="H412" s="34"/>
      <c r="I412" s="34"/>
      <c r="J412" s="20">
        <v>0</v>
      </c>
      <c r="K412" s="28">
        <v>0</v>
      </c>
      <c r="L412" s="26">
        <v>0</v>
      </c>
      <c r="M412" s="60"/>
    </row>
    <row r="413" spans="1:13" ht="26.25" hidden="1" customHeight="1" thickBot="1" x14ac:dyDescent="0.3">
      <c r="A413" s="55"/>
      <c r="B413" s="58"/>
      <c r="C413" s="64"/>
      <c r="D413" s="18" t="s">
        <v>6</v>
      </c>
      <c r="E413" s="34"/>
      <c r="F413" s="34"/>
      <c r="G413" s="34"/>
      <c r="H413" s="34"/>
      <c r="I413" s="34"/>
      <c r="J413" s="20">
        <f t="shared" ref="J413:L413" si="202">J409+J410+J411+J412</f>
        <v>0</v>
      </c>
      <c r="K413" s="28">
        <f t="shared" si="202"/>
        <v>0</v>
      </c>
      <c r="L413" s="26">
        <f t="shared" si="202"/>
        <v>0</v>
      </c>
      <c r="M413" s="61"/>
    </row>
    <row r="414" spans="1:13" ht="48" hidden="1" customHeight="1" thickBot="1" x14ac:dyDescent="0.3">
      <c r="A414" s="53" t="s">
        <v>177</v>
      </c>
      <c r="B414" s="56" t="s">
        <v>163</v>
      </c>
      <c r="C414" s="62" t="s">
        <v>2</v>
      </c>
      <c r="D414" s="18" t="s">
        <v>17</v>
      </c>
      <c r="E414" s="34"/>
      <c r="F414" s="34"/>
      <c r="G414" s="34"/>
      <c r="H414" s="34"/>
      <c r="I414" s="34"/>
      <c r="J414" s="20">
        <v>0</v>
      </c>
      <c r="K414" s="28">
        <v>0</v>
      </c>
      <c r="L414" s="26">
        <v>0</v>
      </c>
      <c r="M414" s="59"/>
    </row>
    <row r="415" spans="1:13" ht="45.75" hidden="1" customHeight="1" thickBot="1" x14ac:dyDescent="0.3">
      <c r="A415" s="54"/>
      <c r="B415" s="57"/>
      <c r="C415" s="63"/>
      <c r="D415" s="18" t="s">
        <v>3</v>
      </c>
      <c r="E415" s="34"/>
      <c r="F415" s="34"/>
      <c r="G415" s="34"/>
      <c r="H415" s="34"/>
      <c r="I415" s="34"/>
      <c r="J415" s="20">
        <v>0</v>
      </c>
      <c r="K415" s="28">
        <v>0</v>
      </c>
      <c r="L415" s="26">
        <v>0</v>
      </c>
      <c r="M415" s="60"/>
    </row>
    <row r="416" spans="1:13" ht="44.25" hidden="1" customHeight="1" thickBot="1" x14ac:dyDescent="0.3">
      <c r="A416" s="54"/>
      <c r="B416" s="57"/>
      <c r="C416" s="63"/>
      <c r="D416" s="18" t="s">
        <v>4</v>
      </c>
      <c r="E416" s="34"/>
      <c r="F416" s="34"/>
      <c r="G416" s="34"/>
      <c r="H416" s="34"/>
      <c r="I416" s="34"/>
      <c r="J416" s="20">
        <v>0</v>
      </c>
      <c r="K416" s="28">
        <v>0</v>
      </c>
      <c r="L416" s="26">
        <v>0</v>
      </c>
      <c r="M416" s="60"/>
    </row>
    <row r="417" spans="1:13" ht="36" hidden="1" customHeight="1" thickBot="1" x14ac:dyDescent="0.3">
      <c r="A417" s="54"/>
      <c r="B417" s="57"/>
      <c r="C417" s="63"/>
      <c r="D417" s="18" t="s">
        <v>5</v>
      </c>
      <c r="E417" s="34"/>
      <c r="F417" s="34"/>
      <c r="G417" s="34"/>
      <c r="H417" s="34"/>
      <c r="I417" s="34"/>
      <c r="J417" s="20">
        <v>0</v>
      </c>
      <c r="K417" s="28">
        <v>0</v>
      </c>
      <c r="L417" s="26">
        <v>0</v>
      </c>
      <c r="M417" s="60"/>
    </row>
    <row r="418" spans="1:13" ht="26.25" hidden="1" customHeight="1" thickBot="1" x14ac:dyDescent="0.3">
      <c r="A418" s="55"/>
      <c r="B418" s="58"/>
      <c r="C418" s="64"/>
      <c r="D418" s="18" t="s">
        <v>6</v>
      </c>
      <c r="E418" s="34"/>
      <c r="F418" s="34"/>
      <c r="G418" s="34"/>
      <c r="H418" s="34"/>
      <c r="I418" s="34"/>
      <c r="J418" s="20">
        <f t="shared" ref="J418:L418" si="203">J414+J415+J416+J417</f>
        <v>0</v>
      </c>
      <c r="K418" s="28">
        <f t="shared" si="203"/>
        <v>0</v>
      </c>
      <c r="L418" s="26">
        <f t="shared" si="203"/>
        <v>0</v>
      </c>
      <c r="M418" s="61"/>
    </row>
    <row r="419" spans="1:13" ht="47.25" customHeight="1" thickBot="1" x14ac:dyDescent="0.3">
      <c r="A419" s="75">
        <v>17</v>
      </c>
      <c r="B419" s="56" t="s">
        <v>81</v>
      </c>
      <c r="C419" s="62" t="s">
        <v>2</v>
      </c>
      <c r="D419" s="18" t="s">
        <v>17</v>
      </c>
      <c r="E419" s="34" t="s">
        <v>198</v>
      </c>
      <c r="F419" s="34" t="s">
        <v>199</v>
      </c>
      <c r="G419" s="34" t="s">
        <v>200</v>
      </c>
      <c r="H419" s="34" t="s">
        <v>244</v>
      </c>
      <c r="I419" s="34" t="s">
        <v>245</v>
      </c>
      <c r="J419" s="20">
        <f t="shared" ref="J419:L419" si="204">J424+J429</f>
        <v>15000</v>
      </c>
      <c r="K419" s="28">
        <f t="shared" si="204"/>
        <v>0</v>
      </c>
      <c r="L419" s="26">
        <f t="shared" si="204"/>
        <v>0</v>
      </c>
      <c r="M419" s="59">
        <v>44</v>
      </c>
    </row>
    <row r="420" spans="1:13" ht="46.5" customHeight="1" thickBot="1" x14ac:dyDescent="0.3">
      <c r="A420" s="76"/>
      <c r="B420" s="57"/>
      <c r="C420" s="63"/>
      <c r="D420" s="18" t="s">
        <v>3</v>
      </c>
      <c r="E420" s="34"/>
      <c r="F420" s="34"/>
      <c r="G420" s="34"/>
      <c r="H420" s="34"/>
      <c r="I420" s="34"/>
      <c r="J420" s="20">
        <f t="shared" ref="J420:J422" si="205">J425</f>
        <v>0</v>
      </c>
      <c r="K420" s="28">
        <f t="shared" ref="K420:L420" si="206">K425</f>
        <v>0</v>
      </c>
      <c r="L420" s="26">
        <f t="shared" si="206"/>
        <v>0</v>
      </c>
      <c r="M420" s="60"/>
    </row>
    <row r="421" spans="1:13" ht="42.75" customHeight="1" thickBot="1" x14ac:dyDescent="0.3">
      <c r="A421" s="76"/>
      <c r="B421" s="57"/>
      <c r="C421" s="63"/>
      <c r="D421" s="18" t="s">
        <v>4</v>
      </c>
      <c r="E421" s="34"/>
      <c r="F421" s="34"/>
      <c r="G421" s="34"/>
      <c r="H421" s="34"/>
      <c r="I421" s="34"/>
      <c r="J421" s="20">
        <f t="shared" si="205"/>
        <v>0</v>
      </c>
      <c r="K421" s="28">
        <f t="shared" ref="K421:L421" si="207">K426</f>
        <v>0</v>
      </c>
      <c r="L421" s="26">
        <f t="shared" si="207"/>
        <v>0</v>
      </c>
      <c r="M421" s="60"/>
    </row>
    <row r="422" spans="1:13" ht="35.25" customHeight="1" thickBot="1" x14ac:dyDescent="0.3">
      <c r="A422" s="76"/>
      <c r="B422" s="57"/>
      <c r="C422" s="63"/>
      <c r="D422" s="18" t="s">
        <v>5</v>
      </c>
      <c r="E422" s="34"/>
      <c r="F422" s="34"/>
      <c r="G422" s="34"/>
      <c r="H422" s="34"/>
      <c r="I422" s="34"/>
      <c r="J422" s="20">
        <f t="shared" si="205"/>
        <v>0</v>
      </c>
      <c r="K422" s="28">
        <f t="shared" ref="K422:L422" si="208">K427</f>
        <v>0</v>
      </c>
      <c r="L422" s="26">
        <f t="shared" si="208"/>
        <v>0</v>
      </c>
      <c r="M422" s="60"/>
    </row>
    <row r="423" spans="1:13" ht="26.25" customHeight="1" thickBot="1" x14ac:dyDescent="0.3">
      <c r="A423" s="77"/>
      <c r="B423" s="58"/>
      <c r="C423" s="64"/>
      <c r="D423" s="18" t="s">
        <v>6</v>
      </c>
      <c r="E423" s="34"/>
      <c r="F423" s="34"/>
      <c r="G423" s="34"/>
      <c r="H423" s="34"/>
      <c r="I423" s="34"/>
      <c r="J423" s="20">
        <f>J419+J420+J421+J422</f>
        <v>15000</v>
      </c>
      <c r="K423" s="28">
        <f t="shared" ref="K423:L423" si="209">K419+K420+K421+K422</f>
        <v>0</v>
      </c>
      <c r="L423" s="26">
        <f t="shared" si="209"/>
        <v>0</v>
      </c>
      <c r="M423" s="61"/>
    </row>
    <row r="424" spans="1:13" ht="45" customHeight="1" thickBot="1" x14ac:dyDescent="0.3">
      <c r="A424" s="53" t="s">
        <v>79</v>
      </c>
      <c r="B424" s="56" t="s">
        <v>146</v>
      </c>
      <c r="C424" s="62" t="s">
        <v>2</v>
      </c>
      <c r="D424" s="18" t="s">
        <v>17</v>
      </c>
      <c r="E424" s="34" t="s">
        <v>198</v>
      </c>
      <c r="F424" s="34" t="s">
        <v>199</v>
      </c>
      <c r="G424" s="34" t="s">
        <v>200</v>
      </c>
      <c r="H424" s="34" t="s">
        <v>244</v>
      </c>
      <c r="I424" s="34" t="s">
        <v>245</v>
      </c>
      <c r="J424" s="20">
        <v>15000</v>
      </c>
      <c r="K424" s="28">
        <v>0</v>
      </c>
      <c r="L424" s="26">
        <v>0</v>
      </c>
      <c r="M424" s="59"/>
    </row>
    <row r="425" spans="1:13" ht="48.75" customHeight="1" thickBot="1" x14ac:dyDescent="0.3">
      <c r="A425" s="54"/>
      <c r="B425" s="57"/>
      <c r="C425" s="63"/>
      <c r="D425" s="18" t="s">
        <v>3</v>
      </c>
      <c r="E425" s="34"/>
      <c r="F425" s="34"/>
      <c r="G425" s="34"/>
      <c r="H425" s="34"/>
      <c r="I425" s="34"/>
      <c r="J425" s="20">
        <v>0</v>
      </c>
      <c r="K425" s="28">
        <v>0</v>
      </c>
      <c r="L425" s="26">
        <v>0</v>
      </c>
      <c r="M425" s="60"/>
    </row>
    <row r="426" spans="1:13" ht="48.75" customHeight="1" thickBot="1" x14ac:dyDescent="0.3">
      <c r="A426" s="54"/>
      <c r="B426" s="57"/>
      <c r="C426" s="63"/>
      <c r="D426" s="18" t="s">
        <v>4</v>
      </c>
      <c r="E426" s="34"/>
      <c r="F426" s="34"/>
      <c r="G426" s="34"/>
      <c r="H426" s="34"/>
      <c r="I426" s="34"/>
      <c r="J426" s="20">
        <v>0</v>
      </c>
      <c r="K426" s="28">
        <v>0</v>
      </c>
      <c r="L426" s="26">
        <v>0</v>
      </c>
      <c r="M426" s="60"/>
    </row>
    <row r="427" spans="1:13" ht="35.25" customHeight="1" thickBot="1" x14ac:dyDescent="0.3">
      <c r="A427" s="54"/>
      <c r="B427" s="57"/>
      <c r="C427" s="63"/>
      <c r="D427" s="18" t="s">
        <v>5</v>
      </c>
      <c r="E427" s="34"/>
      <c r="F427" s="34"/>
      <c r="G427" s="34"/>
      <c r="H427" s="34"/>
      <c r="I427" s="34"/>
      <c r="J427" s="20">
        <v>0</v>
      </c>
      <c r="K427" s="28">
        <v>0</v>
      </c>
      <c r="L427" s="26">
        <v>0</v>
      </c>
      <c r="M427" s="60"/>
    </row>
    <row r="428" spans="1:13" ht="27" customHeight="1" thickBot="1" x14ac:dyDescent="0.3">
      <c r="A428" s="55"/>
      <c r="B428" s="58"/>
      <c r="C428" s="64"/>
      <c r="D428" s="18" t="s">
        <v>6</v>
      </c>
      <c r="E428" s="34"/>
      <c r="F428" s="34"/>
      <c r="G428" s="34"/>
      <c r="H428" s="34"/>
      <c r="I428" s="34"/>
      <c r="J428" s="20">
        <f>J424+J425+J426+J427</f>
        <v>15000</v>
      </c>
      <c r="K428" s="28">
        <f t="shared" ref="K428:L428" si="210">K424+K425+K426+K427</f>
        <v>0</v>
      </c>
      <c r="L428" s="26">
        <f t="shared" si="210"/>
        <v>0</v>
      </c>
      <c r="M428" s="61"/>
    </row>
    <row r="429" spans="1:13" ht="51.75" hidden="1" customHeight="1" thickBot="1" x14ac:dyDescent="0.3">
      <c r="A429" s="53" t="s">
        <v>120</v>
      </c>
      <c r="B429" s="56" t="s">
        <v>148</v>
      </c>
      <c r="C429" s="62" t="s">
        <v>2</v>
      </c>
      <c r="D429" s="18" t="s">
        <v>17</v>
      </c>
      <c r="E429" s="34"/>
      <c r="F429" s="34"/>
      <c r="G429" s="34"/>
      <c r="H429" s="34"/>
      <c r="I429" s="34"/>
      <c r="J429" s="20">
        <v>0</v>
      </c>
      <c r="K429" s="28">
        <v>0</v>
      </c>
      <c r="L429" s="26">
        <v>0</v>
      </c>
      <c r="M429" s="59"/>
    </row>
    <row r="430" spans="1:13" ht="54" hidden="1" customHeight="1" thickBot="1" x14ac:dyDescent="0.3">
      <c r="A430" s="54"/>
      <c r="B430" s="57"/>
      <c r="C430" s="63"/>
      <c r="D430" s="18" t="s">
        <v>3</v>
      </c>
      <c r="E430" s="34"/>
      <c r="F430" s="34"/>
      <c r="G430" s="34"/>
      <c r="H430" s="34"/>
      <c r="I430" s="34"/>
      <c r="J430" s="20">
        <v>0</v>
      </c>
      <c r="K430" s="28">
        <v>0</v>
      </c>
      <c r="L430" s="26">
        <v>0</v>
      </c>
      <c r="M430" s="60"/>
    </row>
    <row r="431" spans="1:13" ht="50.25" hidden="1" customHeight="1" thickBot="1" x14ac:dyDescent="0.3">
      <c r="A431" s="54"/>
      <c r="B431" s="57"/>
      <c r="C431" s="63"/>
      <c r="D431" s="18" t="s">
        <v>4</v>
      </c>
      <c r="E431" s="34"/>
      <c r="F431" s="34"/>
      <c r="G431" s="34"/>
      <c r="H431" s="34"/>
      <c r="I431" s="34"/>
      <c r="J431" s="20">
        <v>0</v>
      </c>
      <c r="K431" s="28">
        <v>0</v>
      </c>
      <c r="L431" s="26">
        <v>0</v>
      </c>
      <c r="M431" s="60"/>
    </row>
    <row r="432" spans="1:13" ht="42.75" hidden="1" customHeight="1" thickBot="1" x14ac:dyDescent="0.3">
      <c r="A432" s="54"/>
      <c r="B432" s="57"/>
      <c r="C432" s="63"/>
      <c r="D432" s="18" t="s">
        <v>5</v>
      </c>
      <c r="E432" s="34"/>
      <c r="F432" s="34"/>
      <c r="G432" s="34"/>
      <c r="H432" s="34"/>
      <c r="I432" s="34"/>
      <c r="J432" s="20">
        <v>0</v>
      </c>
      <c r="K432" s="28">
        <v>0</v>
      </c>
      <c r="L432" s="26">
        <v>0</v>
      </c>
      <c r="M432" s="60"/>
    </row>
    <row r="433" spans="1:13" ht="27" hidden="1" customHeight="1" thickBot="1" x14ac:dyDescent="0.3">
      <c r="A433" s="55"/>
      <c r="B433" s="58"/>
      <c r="C433" s="64"/>
      <c r="D433" s="18" t="s">
        <v>6</v>
      </c>
      <c r="E433" s="34"/>
      <c r="F433" s="34"/>
      <c r="G433" s="34"/>
      <c r="H433" s="34"/>
      <c r="I433" s="34"/>
      <c r="J433" s="43">
        <f>J429+J430+J431+J432</f>
        <v>0</v>
      </c>
      <c r="K433" s="44">
        <f t="shared" ref="K433:L433" si="211">K429+K430+K431+K432</f>
        <v>0</v>
      </c>
      <c r="L433" s="45">
        <f t="shared" si="211"/>
        <v>0</v>
      </c>
      <c r="M433" s="61"/>
    </row>
    <row r="434" spans="1:13" ht="47.25" customHeight="1" thickBot="1" x14ac:dyDescent="0.3">
      <c r="A434" s="75">
        <v>18</v>
      </c>
      <c r="B434" s="56" t="s">
        <v>83</v>
      </c>
      <c r="C434" s="62" t="s">
        <v>2</v>
      </c>
      <c r="D434" s="18" t="s">
        <v>17</v>
      </c>
      <c r="E434" s="34" t="s">
        <v>198</v>
      </c>
      <c r="F434" s="34" t="s">
        <v>199</v>
      </c>
      <c r="G434" s="34" t="s">
        <v>200</v>
      </c>
      <c r="H434" s="34" t="s">
        <v>246</v>
      </c>
      <c r="I434" s="42" t="s">
        <v>247</v>
      </c>
      <c r="J434" s="26">
        <f>J444+J439</f>
        <v>2781110</v>
      </c>
      <c r="K434" s="26">
        <f t="shared" ref="K434:L434" si="212">K444+K439</f>
        <v>2781110</v>
      </c>
      <c r="L434" s="26">
        <f t="shared" si="212"/>
        <v>2781110</v>
      </c>
      <c r="M434" s="121">
        <v>45.46</v>
      </c>
    </row>
    <row r="435" spans="1:13" ht="46.5" customHeight="1" thickBot="1" x14ac:dyDescent="0.3">
      <c r="A435" s="76"/>
      <c r="B435" s="57"/>
      <c r="C435" s="63"/>
      <c r="D435" s="18" t="s">
        <v>3</v>
      </c>
      <c r="E435" s="34"/>
      <c r="F435" s="34"/>
      <c r="G435" s="34"/>
      <c r="H435" s="34"/>
      <c r="I435" s="34"/>
      <c r="J435" s="20">
        <f>J445+J440</f>
        <v>0</v>
      </c>
      <c r="K435" s="46">
        <f t="shared" ref="K435:L435" si="213">K445+K440</f>
        <v>0</v>
      </c>
      <c r="L435" s="47">
        <f t="shared" si="213"/>
        <v>0</v>
      </c>
      <c r="M435" s="60"/>
    </row>
    <row r="436" spans="1:13" ht="47.25" customHeight="1" thickBot="1" x14ac:dyDescent="0.3">
      <c r="A436" s="76"/>
      <c r="B436" s="57"/>
      <c r="C436" s="63"/>
      <c r="D436" s="18" t="s">
        <v>4</v>
      </c>
      <c r="E436" s="34"/>
      <c r="F436" s="34"/>
      <c r="G436" s="34"/>
      <c r="H436" s="34"/>
      <c r="I436" s="34"/>
      <c r="J436" s="20">
        <f>J446+J441</f>
        <v>0</v>
      </c>
      <c r="K436" s="28">
        <f t="shared" ref="K436:L436" si="214">K446+K441</f>
        <v>0</v>
      </c>
      <c r="L436" s="26">
        <f t="shared" si="214"/>
        <v>0</v>
      </c>
      <c r="M436" s="60"/>
    </row>
    <row r="437" spans="1:13" ht="33.75" customHeight="1" thickBot="1" x14ac:dyDescent="0.3">
      <c r="A437" s="76"/>
      <c r="B437" s="57"/>
      <c r="C437" s="63"/>
      <c r="D437" s="18" t="s">
        <v>5</v>
      </c>
      <c r="E437" s="34"/>
      <c r="F437" s="34"/>
      <c r="G437" s="34"/>
      <c r="H437" s="34"/>
      <c r="I437" s="34"/>
      <c r="J437" s="20">
        <f>J447+J442</f>
        <v>88000</v>
      </c>
      <c r="K437" s="28">
        <f t="shared" ref="K437:L437" si="215">K447+K442</f>
        <v>88000</v>
      </c>
      <c r="L437" s="26">
        <f t="shared" si="215"/>
        <v>88000</v>
      </c>
      <c r="M437" s="60"/>
    </row>
    <row r="438" spans="1:13" ht="27" customHeight="1" thickBot="1" x14ac:dyDescent="0.3">
      <c r="A438" s="77"/>
      <c r="B438" s="58"/>
      <c r="C438" s="64"/>
      <c r="D438" s="18" t="s">
        <v>6</v>
      </c>
      <c r="E438" s="34"/>
      <c r="F438" s="34"/>
      <c r="G438" s="34"/>
      <c r="H438" s="34"/>
      <c r="I438" s="34"/>
      <c r="J438" s="20">
        <f>J434+J435+J436+J437</f>
        <v>2869110</v>
      </c>
      <c r="K438" s="28">
        <f t="shared" ref="K438:L438" si="216">K434+K435+K436+K437</f>
        <v>2869110</v>
      </c>
      <c r="L438" s="26">
        <f t="shared" si="216"/>
        <v>2869110</v>
      </c>
      <c r="M438" s="61"/>
    </row>
    <row r="439" spans="1:13" ht="54.75" hidden="1" customHeight="1" thickBot="1" x14ac:dyDescent="0.3">
      <c r="A439" s="53" t="s">
        <v>82</v>
      </c>
      <c r="B439" s="56" t="s">
        <v>121</v>
      </c>
      <c r="C439" s="62" t="s">
        <v>2</v>
      </c>
      <c r="D439" s="18" t="s">
        <v>17</v>
      </c>
      <c r="E439" s="34"/>
      <c r="F439" s="34"/>
      <c r="G439" s="34"/>
      <c r="H439" s="34"/>
      <c r="I439" s="34"/>
      <c r="J439" s="20">
        <v>0</v>
      </c>
      <c r="K439" s="28">
        <v>0</v>
      </c>
      <c r="L439" s="26">
        <v>0</v>
      </c>
      <c r="M439" s="59"/>
    </row>
    <row r="440" spans="1:13" ht="48" hidden="1" customHeight="1" thickBot="1" x14ac:dyDescent="0.3">
      <c r="A440" s="54"/>
      <c r="B440" s="57"/>
      <c r="C440" s="63"/>
      <c r="D440" s="18" t="s">
        <v>3</v>
      </c>
      <c r="E440" s="34"/>
      <c r="F440" s="34"/>
      <c r="G440" s="34"/>
      <c r="H440" s="34"/>
      <c r="I440" s="34"/>
      <c r="J440" s="20">
        <v>0</v>
      </c>
      <c r="K440" s="28">
        <v>0</v>
      </c>
      <c r="L440" s="26">
        <v>0</v>
      </c>
      <c r="M440" s="60"/>
    </row>
    <row r="441" spans="1:13" ht="48" hidden="1" customHeight="1" thickBot="1" x14ac:dyDescent="0.3">
      <c r="A441" s="54"/>
      <c r="B441" s="57"/>
      <c r="C441" s="63"/>
      <c r="D441" s="18" t="s">
        <v>4</v>
      </c>
      <c r="E441" s="34"/>
      <c r="F441" s="34"/>
      <c r="G441" s="34"/>
      <c r="H441" s="34"/>
      <c r="I441" s="34"/>
      <c r="J441" s="20">
        <v>0</v>
      </c>
      <c r="K441" s="28">
        <v>0</v>
      </c>
      <c r="L441" s="26">
        <v>0</v>
      </c>
      <c r="M441" s="60"/>
    </row>
    <row r="442" spans="1:13" ht="45" hidden="1" customHeight="1" thickBot="1" x14ac:dyDescent="0.3">
      <c r="A442" s="54"/>
      <c r="B442" s="57"/>
      <c r="C442" s="63"/>
      <c r="D442" s="18" t="s">
        <v>5</v>
      </c>
      <c r="E442" s="34"/>
      <c r="F442" s="34"/>
      <c r="G442" s="34"/>
      <c r="H442" s="34"/>
      <c r="I442" s="34"/>
      <c r="J442" s="20">
        <v>0</v>
      </c>
      <c r="K442" s="28">
        <v>0</v>
      </c>
      <c r="L442" s="26">
        <v>0</v>
      </c>
      <c r="M442" s="60"/>
    </row>
    <row r="443" spans="1:13" ht="27" hidden="1" customHeight="1" thickBot="1" x14ac:dyDescent="0.3">
      <c r="A443" s="55"/>
      <c r="B443" s="58"/>
      <c r="C443" s="64"/>
      <c r="D443" s="18" t="s">
        <v>6</v>
      </c>
      <c r="E443" s="34"/>
      <c r="F443" s="34"/>
      <c r="G443" s="34"/>
      <c r="H443" s="34"/>
      <c r="I443" s="34"/>
      <c r="J443" s="20">
        <f>J439+J440+J441+J442</f>
        <v>0</v>
      </c>
      <c r="K443" s="28">
        <f t="shared" ref="K443:L443" si="217">K439+K440+K441+K442</f>
        <v>0</v>
      </c>
      <c r="L443" s="26">
        <f t="shared" si="217"/>
        <v>0</v>
      </c>
      <c r="M443" s="61"/>
    </row>
    <row r="444" spans="1:13" ht="48.75" customHeight="1" thickBot="1" x14ac:dyDescent="0.3">
      <c r="A444" s="53" t="s">
        <v>82</v>
      </c>
      <c r="B444" s="56" t="s">
        <v>149</v>
      </c>
      <c r="C444" s="62" t="s">
        <v>2</v>
      </c>
      <c r="D444" s="18" t="s">
        <v>17</v>
      </c>
      <c r="E444" s="34" t="s">
        <v>198</v>
      </c>
      <c r="F444" s="34" t="s">
        <v>199</v>
      </c>
      <c r="G444" s="34" t="s">
        <v>200</v>
      </c>
      <c r="H444" s="34" t="s">
        <v>246</v>
      </c>
      <c r="I444" s="34" t="s">
        <v>247</v>
      </c>
      <c r="J444" s="20">
        <v>2781110</v>
      </c>
      <c r="K444" s="28">
        <v>2781110</v>
      </c>
      <c r="L444" s="26">
        <v>2781110</v>
      </c>
      <c r="M444" s="59"/>
    </row>
    <row r="445" spans="1:13" ht="51" customHeight="1" thickBot="1" x14ac:dyDescent="0.3">
      <c r="A445" s="54"/>
      <c r="B445" s="57"/>
      <c r="C445" s="63"/>
      <c r="D445" s="18" t="s">
        <v>3</v>
      </c>
      <c r="E445" s="34"/>
      <c r="F445" s="34"/>
      <c r="G445" s="34"/>
      <c r="H445" s="34"/>
      <c r="I445" s="34"/>
      <c r="J445" s="20">
        <v>0</v>
      </c>
      <c r="K445" s="28">
        <v>0</v>
      </c>
      <c r="L445" s="26">
        <v>0</v>
      </c>
      <c r="M445" s="60"/>
    </row>
    <row r="446" spans="1:13" ht="49.5" customHeight="1" thickBot="1" x14ac:dyDescent="0.3">
      <c r="A446" s="54"/>
      <c r="B446" s="57"/>
      <c r="C446" s="63"/>
      <c r="D446" s="18" t="s">
        <v>4</v>
      </c>
      <c r="E446" s="34"/>
      <c r="F446" s="34"/>
      <c r="G446" s="34"/>
      <c r="H446" s="34"/>
      <c r="I446" s="34"/>
      <c r="J446" s="20">
        <v>0</v>
      </c>
      <c r="K446" s="28">
        <v>0</v>
      </c>
      <c r="L446" s="26">
        <v>0</v>
      </c>
      <c r="M446" s="60"/>
    </row>
    <row r="447" spans="1:13" ht="33.75" customHeight="1" thickBot="1" x14ac:dyDescent="0.3">
      <c r="A447" s="54"/>
      <c r="B447" s="57"/>
      <c r="C447" s="63"/>
      <c r="D447" s="18" t="s">
        <v>5</v>
      </c>
      <c r="E447" s="34"/>
      <c r="F447" s="34"/>
      <c r="G447" s="34"/>
      <c r="H447" s="34"/>
      <c r="I447" s="34"/>
      <c r="J447" s="20">
        <v>88000</v>
      </c>
      <c r="K447" s="28">
        <v>88000</v>
      </c>
      <c r="L447" s="26">
        <v>88000</v>
      </c>
      <c r="M447" s="60"/>
    </row>
    <row r="448" spans="1:13" ht="29.25" customHeight="1" thickBot="1" x14ac:dyDescent="0.3">
      <c r="A448" s="55"/>
      <c r="B448" s="58"/>
      <c r="C448" s="64"/>
      <c r="D448" s="18" t="s">
        <v>6</v>
      </c>
      <c r="E448" s="34"/>
      <c r="F448" s="34"/>
      <c r="G448" s="34"/>
      <c r="H448" s="34"/>
      <c r="I448" s="34"/>
      <c r="J448" s="20">
        <f>J444+J445+J446+J447</f>
        <v>2869110</v>
      </c>
      <c r="K448" s="28">
        <f t="shared" ref="K448:L448" si="218">K444+K445+K446+K447</f>
        <v>2869110</v>
      </c>
      <c r="L448" s="26">
        <f t="shared" si="218"/>
        <v>2869110</v>
      </c>
      <c r="M448" s="61"/>
    </row>
    <row r="449" spans="1:13" ht="44.25" customHeight="1" thickBot="1" x14ac:dyDescent="0.3">
      <c r="A449" s="75">
        <v>19</v>
      </c>
      <c r="B449" s="75" t="s">
        <v>85</v>
      </c>
      <c r="C449" s="62" t="s">
        <v>2</v>
      </c>
      <c r="D449" s="18" t="s">
        <v>17</v>
      </c>
      <c r="E449" s="34" t="s">
        <v>198</v>
      </c>
      <c r="F449" s="34" t="s">
        <v>199</v>
      </c>
      <c r="G449" s="34" t="s">
        <v>200</v>
      </c>
      <c r="H449" s="34" t="s">
        <v>248</v>
      </c>
      <c r="I449" s="34" t="s">
        <v>249</v>
      </c>
      <c r="J449" s="20">
        <f t="shared" ref="J449:L449" si="219">J454+J459</f>
        <v>15579597</v>
      </c>
      <c r="K449" s="28">
        <f t="shared" si="219"/>
        <v>15579597</v>
      </c>
      <c r="L449" s="26">
        <f t="shared" si="219"/>
        <v>15579597</v>
      </c>
      <c r="M449" s="59" t="s">
        <v>262</v>
      </c>
    </row>
    <row r="450" spans="1:13" ht="53.25" customHeight="1" thickBot="1" x14ac:dyDescent="0.3">
      <c r="A450" s="76"/>
      <c r="B450" s="76"/>
      <c r="C450" s="63"/>
      <c r="D450" s="18" t="s">
        <v>3</v>
      </c>
      <c r="E450" s="34"/>
      <c r="F450" s="34"/>
      <c r="G450" s="34"/>
      <c r="H450" s="34"/>
      <c r="I450" s="34"/>
      <c r="J450" s="20">
        <f t="shared" ref="J450:L450" si="220">J455+J460</f>
        <v>0</v>
      </c>
      <c r="K450" s="28">
        <f t="shared" si="220"/>
        <v>0</v>
      </c>
      <c r="L450" s="26">
        <f t="shared" si="220"/>
        <v>0</v>
      </c>
      <c r="M450" s="60"/>
    </row>
    <row r="451" spans="1:13" ht="48" customHeight="1" thickBot="1" x14ac:dyDescent="0.3">
      <c r="A451" s="76"/>
      <c r="B451" s="76"/>
      <c r="C451" s="63"/>
      <c r="D451" s="18" t="s">
        <v>4</v>
      </c>
      <c r="E451" s="34"/>
      <c r="F451" s="34"/>
      <c r="G451" s="34"/>
      <c r="H451" s="34"/>
      <c r="I451" s="34"/>
      <c r="J451" s="20">
        <f t="shared" ref="J451:L451" si="221">J456+J461</f>
        <v>0</v>
      </c>
      <c r="K451" s="28">
        <f t="shared" si="221"/>
        <v>0</v>
      </c>
      <c r="L451" s="26">
        <f t="shared" si="221"/>
        <v>0</v>
      </c>
      <c r="M451" s="60"/>
    </row>
    <row r="452" spans="1:13" ht="35.25" customHeight="1" thickBot="1" x14ac:dyDescent="0.3">
      <c r="A452" s="76"/>
      <c r="B452" s="76"/>
      <c r="C452" s="63"/>
      <c r="D452" s="18" t="s">
        <v>5</v>
      </c>
      <c r="E452" s="34"/>
      <c r="F452" s="34"/>
      <c r="G452" s="34"/>
      <c r="H452" s="34"/>
      <c r="I452" s="34"/>
      <c r="J452" s="20">
        <f t="shared" ref="J452:L452" si="222">J457+J462</f>
        <v>2715000</v>
      </c>
      <c r="K452" s="28">
        <f t="shared" si="222"/>
        <v>2715000</v>
      </c>
      <c r="L452" s="26">
        <f t="shared" si="222"/>
        <v>2715000</v>
      </c>
      <c r="M452" s="60"/>
    </row>
    <row r="453" spans="1:13" ht="29.25" customHeight="1" thickBot="1" x14ac:dyDescent="0.3">
      <c r="A453" s="77"/>
      <c r="B453" s="77"/>
      <c r="C453" s="64"/>
      <c r="D453" s="18" t="s">
        <v>6</v>
      </c>
      <c r="E453" s="34"/>
      <c r="F453" s="34"/>
      <c r="G453" s="34"/>
      <c r="H453" s="34"/>
      <c r="I453" s="34"/>
      <c r="J453" s="20">
        <f t="shared" ref="J453" si="223">J449+J450+J451+J452</f>
        <v>18294597</v>
      </c>
      <c r="K453" s="28">
        <f t="shared" ref="K453:L453" si="224">K449+K450+K451+K452</f>
        <v>18294597</v>
      </c>
      <c r="L453" s="26">
        <f t="shared" si="224"/>
        <v>18294597</v>
      </c>
      <c r="M453" s="61"/>
    </row>
    <row r="454" spans="1:13" ht="48" customHeight="1" thickBot="1" x14ac:dyDescent="0.3">
      <c r="A454" s="53" t="s">
        <v>84</v>
      </c>
      <c r="B454" s="75" t="s">
        <v>150</v>
      </c>
      <c r="C454" s="62" t="s">
        <v>2</v>
      </c>
      <c r="D454" s="18" t="s">
        <v>17</v>
      </c>
      <c r="E454" s="34" t="s">
        <v>198</v>
      </c>
      <c r="F454" s="34" t="s">
        <v>199</v>
      </c>
      <c r="G454" s="34" t="s">
        <v>200</v>
      </c>
      <c r="H454" s="34" t="s">
        <v>248</v>
      </c>
      <c r="I454" s="34" t="s">
        <v>249</v>
      </c>
      <c r="J454" s="20">
        <v>15579597</v>
      </c>
      <c r="K454" s="28">
        <v>15579597</v>
      </c>
      <c r="L454" s="26">
        <v>15579597</v>
      </c>
      <c r="M454" s="59"/>
    </row>
    <row r="455" spans="1:13" ht="50.25" customHeight="1" thickBot="1" x14ac:dyDescent="0.3">
      <c r="A455" s="54"/>
      <c r="B455" s="76"/>
      <c r="C455" s="63"/>
      <c r="D455" s="18" t="s">
        <v>3</v>
      </c>
      <c r="E455" s="34"/>
      <c r="F455" s="34"/>
      <c r="G455" s="34"/>
      <c r="H455" s="34"/>
      <c r="I455" s="34"/>
      <c r="J455" s="20">
        <v>0</v>
      </c>
      <c r="K455" s="28">
        <v>0</v>
      </c>
      <c r="L455" s="26">
        <v>0</v>
      </c>
      <c r="M455" s="60"/>
    </row>
    <row r="456" spans="1:13" ht="48.75" customHeight="1" thickBot="1" x14ac:dyDescent="0.3">
      <c r="A456" s="54"/>
      <c r="B456" s="76"/>
      <c r="C456" s="63"/>
      <c r="D456" s="18" t="s">
        <v>4</v>
      </c>
      <c r="E456" s="34"/>
      <c r="F456" s="34"/>
      <c r="G456" s="34"/>
      <c r="H456" s="34"/>
      <c r="I456" s="34"/>
      <c r="J456" s="20">
        <v>0</v>
      </c>
      <c r="K456" s="28">
        <v>0</v>
      </c>
      <c r="L456" s="26">
        <v>0</v>
      </c>
      <c r="M456" s="60"/>
    </row>
    <row r="457" spans="1:13" ht="38.25" customHeight="1" thickBot="1" x14ac:dyDescent="0.3">
      <c r="A457" s="54"/>
      <c r="B457" s="76"/>
      <c r="C457" s="63"/>
      <c r="D457" s="18" t="s">
        <v>5</v>
      </c>
      <c r="E457" s="34"/>
      <c r="F457" s="34"/>
      <c r="G457" s="34"/>
      <c r="H457" s="34"/>
      <c r="I457" s="34"/>
      <c r="J457" s="20">
        <v>2715000</v>
      </c>
      <c r="K457" s="28">
        <v>2715000</v>
      </c>
      <c r="L457" s="26">
        <v>2715000</v>
      </c>
      <c r="M457" s="60"/>
    </row>
    <row r="458" spans="1:13" ht="27.75" customHeight="1" thickBot="1" x14ac:dyDescent="0.3">
      <c r="A458" s="55"/>
      <c r="B458" s="77"/>
      <c r="C458" s="64"/>
      <c r="D458" s="18" t="s">
        <v>6</v>
      </c>
      <c r="E458" s="34"/>
      <c r="F458" s="34"/>
      <c r="G458" s="34"/>
      <c r="H458" s="34"/>
      <c r="I458" s="34"/>
      <c r="J458" s="20">
        <f t="shared" ref="J458" si="225">J454+J455+J456+J457</f>
        <v>18294597</v>
      </c>
      <c r="K458" s="28">
        <f t="shared" ref="K458:L458" si="226">K454+K455+K456+K457</f>
        <v>18294597</v>
      </c>
      <c r="L458" s="26">
        <f t="shared" si="226"/>
        <v>18294597</v>
      </c>
      <c r="M458" s="61"/>
    </row>
    <row r="459" spans="1:13" ht="50.25" hidden="1" customHeight="1" thickBot="1" x14ac:dyDescent="0.3">
      <c r="A459" s="53" t="s">
        <v>178</v>
      </c>
      <c r="B459" s="75" t="s">
        <v>162</v>
      </c>
      <c r="C459" s="62" t="s">
        <v>2</v>
      </c>
      <c r="D459" s="18" t="s">
        <v>17</v>
      </c>
      <c r="E459" s="34"/>
      <c r="F459" s="34"/>
      <c r="G459" s="34"/>
      <c r="H459" s="34"/>
      <c r="I459" s="34"/>
      <c r="J459" s="20">
        <v>0</v>
      </c>
      <c r="K459" s="28">
        <v>0</v>
      </c>
      <c r="L459" s="26">
        <v>0</v>
      </c>
      <c r="M459" s="59"/>
    </row>
    <row r="460" spans="1:13" ht="46.5" hidden="1" customHeight="1" thickBot="1" x14ac:dyDescent="0.3">
      <c r="A460" s="95"/>
      <c r="B460" s="95"/>
      <c r="C460" s="68"/>
      <c r="D460" s="18" t="s">
        <v>3</v>
      </c>
      <c r="E460" s="34"/>
      <c r="F460" s="34"/>
      <c r="G460" s="34"/>
      <c r="H460" s="34"/>
      <c r="I460" s="34"/>
      <c r="J460" s="20">
        <v>0</v>
      </c>
      <c r="K460" s="28">
        <v>0</v>
      </c>
      <c r="L460" s="26">
        <v>0</v>
      </c>
      <c r="M460" s="124"/>
    </row>
    <row r="461" spans="1:13" ht="51" hidden="1" customHeight="1" thickBot="1" x14ac:dyDescent="0.3">
      <c r="A461" s="95"/>
      <c r="B461" s="95"/>
      <c r="C461" s="68"/>
      <c r="D461" s="18" t="s">
        <v>4</v>
      </c>
      <c r="E461" s="34"/>
      <c r="F461" s="34"/>
      <c r="G461" s="34"/>
      <c r="H461" s="34"/>
      <c r="I461" s="34"/>
      <c r="J461" s="20">
        <v>0</v>
      </c>
      <c r="K461" s="28">
        <v>0</v>
      </c>
      <c r="L461" s="26">
        <v>0</v>
      </c>
      <c r="M461" s="124"/>
    </row>
    <row r="462" spans="1:13" ht="41.25" hidden="1" customHeight="1" thickBot="1" x14ac:dyDescent="0.3">
      <c r="A462" s="95"/>
      <c r="B462" s="95"/>
      <c r="C462" s="68"/>
      <c r="D462" s="18" t="s">
        <v>5</v>
      </c>
      <c r="E462" s="34"/>
      <c r="F462" s="34"/>
      <c r="G462" s="34"/>
      <c r="H462" s="34"/>
      <c r="I462" s="34"/>
      <c r="J462" s="20">
        <v>0</v>
      </c>
      <c r="K462" s="28">
        <v>0</v>
      </c>
      <c r="L462" s="26">
        <v>0</v>
      </c>
      <c r="M462" s="124"/>
    </row>
    <row r="463" spans="1:13" ht="27.75" hidden="1" customHeight="1" thickBot="1" x14ac:dyDescent="0.3">
      <c r="A463" s="96"/>
      <c r="B463" s="96"/>
      <c r="C463" s="66"/>
      <c r="D463" s="18" t="s">
        <v>6</v>
      </c>
      <c r="E463" s="34"/>
      <c r="F463" s="34"/>
      <c r="G463" s="34"/>
      <c r="H463" s="34"/>
      <c r="I463" s="34"/>
      <c r="J463" s="20">
        <f t="shared" ref="J463:L463" si="227">J459+J460+J461+J462</f>
        <v>0</v>
      </c>
      <c r="K463" s="28">
        <f t="shared" si="227"/>
        <v>0</v>
      </c>
      <c r="L463" s="26">
        <f t="shared" si="227"/>
        <v>0</v>
      </c>
      <c r="M463" s="125"/>
    </row>
    <row r="464" spans="1:13" ht="47.25" hidden="1" customHeight="1" thickBot="1" x14ac:dyDescent="0.3">
      <c r="A464" s="53" t="s">
        <v>179</v>
      </c>
      <c r="B464" s="75" t="s">
        <v>165</v>
      </c>
      <c r="C464" s="62" t="s">
        <v>2</v>
      </c>
      <c r="D464" s="18" t="s">
        <v>17</v>
      </c>
      <c r="E464" s="34"/>
      <c r="F464" s="34"/>
      <c r="G464" s="34"/>
      <c r="H464" s="34"/>
      <c r="I464" s="34"/>
      <c r="J464" s="20">
        <v>0</v>
      </c>
      <c r="K464" s="28">
        <v>0</v>
      </c>
      <c r="L464" s="26">
        <v>0</v>
      </c>
      <c r="M464" s="59"/>
    </row>
    <row r="465" spans="1:13" ht="47.25" hidden="1" customHeight="1" thickBot="1" x14ac:dyDescent="0.3">
      <c r="A465" s="95"/>
      <c r="B465" s="95"/>
      <c r="C465" s="68"/>
      <c r="D465" s="18" t="s">
        <v>3</v>
      </c>
      <c r="E465" s="34"/>
      <c r="F465" s="34"/>
      <c r="G465" s="34"/>
      <c r="H465" s="34"/>
      <c r="I465" s="34"/>
      <c r="J465" s="20">
        <v>0</v>
      </c>
      <c r="K465" s="28">
        <v>0</v>
      </c>
      <c r="L465" s="26">
        <v>0</v>
      </c>
      <c r="M465" s="124"/>
    </row>
    <row r="466" spans="1:13" ht="45" hidden="1" customHeight="1" thickBot="1" x14ac:dyDescent="0.3">
      <c r="A466" s="95"/>
      <c r="B466" s="95"/>
      <c r="C466" s="68"/>
      <c r="D466" s="18" t="s">
        <v>4</v>
      </c>
      <c r="E466" s="34"/>
      <c r="F466" s="34"/>
      <c r="G466" s="34"/>
      <c r="H466" s="34"/>
      <c r="I466" s="34"/>
      <c r="J466" s="20">
        <v>0</v>
      </c>
      <c r="K466" s="28">
        <v>0</v>
      </c>
      <c r="L466" s="26">
        <v>0</v>
      </c>
      <c r="M466" s="124"/>
    </row>
    <row r="467" spans="1:13" ht="38.25" hidden="1" customHeight="1" thickBot="1" x14ac:dyDescent="0.3">
      <c r="A467" s="95"/>
      <c r="B467" s="95"/>
      <c r="C467" s="68"/>
      <c r="D467" s="18" t="s">
        <v>5</v>
      </c>
      <c r="E467" s="34"/>
      <c r="F467" s="34"/>
      <c r="G467" s="34"/>
      <c r="H467" s="34"/>
      <c r="I467" s="34"/>
      <c r="J467" s="20">
        <v>0</v>
      </c>
      <c r="K467" s="28">
        <v>0</v>
      </c>
      <c r="L467" s="26">
        <v>0</v>
      </c>
      <c r="M467" s="124"/>
    </row>
    <row r="468" spans="1:13" ht="27.75" hidden="1" customHeight="1" thickBot="1" x14ac:dyDescent="0.3">
      <c r="A468" s="96"/>
      <c r="B468" s="96"/>
      <c r="C468" s="66"/>
      <c r="D468" s="18" t="s">
        <v>6</v>
      </c>
      <c r="E468" s="34"/>
      <c r="F468" s="34"/>
      <c r="G468" s="34"/>
      <c r="H468" s="34"/>
      <c r="I468" s="34"/>
      <c r="J468" s="20">
        <f t="shared" ref="J468:L468" si="228">J464+J465+J466+J467</f>
        <v>0</v>
      </c>
      <c r="K468" s="28">
        <f t="shared" si="228"/>
        <v>0</v>
      </c>
      <c r="L468" s="26">
        <f t="shared" si="228"/>
        <v>0</v>
      </c>
      <c r="M468" s="125"/>
    </row>
    <row r="469" spans="1:13" ht="53.25" customHeight="1" thickBot="1" x14ac:dyDescent="0.3">
      <c r="A469" s="75">
        <v>20</v>
      </c>
      <c r="B469" s="56" t="s">
        <v>88</v>
      </c>
      <c r="C469" s="56"/>
      <c r="D469" s="65" t="s">
        <v>17</v>
      </c>
      <c r="E469" s="34" t="s">
        <v>198</v>
      </c>
      <c r="F469" s="34" t="s">
        <v>199</v>
      </c>
      <c r="G469" s="34" t="s">
        <v>200</v>
      </c>
      <c r="H469" s="34" t="s">
        <v>272</v>
      </c>
      <c r="I469" s="34" t="s">
        <v>273</v>
      </c>
      <c r="J469" s="20">
        <v>409946.55</v>
      </c>
      <c r="K469" s="28">
        <f t="shared" ref="K469:L469" si="229">K475+K480+K485+K490+K495+K500</f>
        <v>0</v>
      </c>
      <c r="L469" s="26">
        <f t="shared" si="229"/>
        <v>0</v>
      </c>
      <c r="M469" s="69" t="s">
        <v>275</v>
      </c>
    </row>
    <row r="470" spans="1:13" ht="53.25" customHeight="1" thickBot="1" x14ac:dyDescent="0.3">
      <c r="A470" s="76"/>
      <c r="B470" s="57"/>
      <c r="C470" s="57"/>
      <c r="D470" s="66"/>
      <c r="E470" s="34" t="s">
        <v>198</v>
      </c>
      <c r="F470" s="34" t="s">
        <v>199</v>
      </c>
      <c r="G470" s="34" t="s">
        <v>200</v>
      </c>
      <c r="H470" s="34" t="s">
        <v>272</v>
      </c>
      <c r="I470" s="34" t="s">
        <v>251</v>
      </c>
      <c r="J470" s="20">
        <v>363581.84</v>
      </c>
      <c r="K470" s="28">
        <v>0</v>
      </c>
      <c r="L470" s="26">
        <v>0</v>
      </c>
      <c r="M470" s="70"/>
    </row>
    <row r="471" spans="1:13" ht="51" customHeight="1" thickBot="1" x14ac:dyDescent="0.3">
      <c r="A471" s="76"/>
      <c r="B471" s="57"/>
      <c r="C471" s="57"/>
      <c r="D471" s="18" t="s">
        <v>3</v>
      </c>
      <c r="E471" s="34"/>
      <c r="F471" s="34"/>
      <c r="G471" s="34"/>
      <c r="H471" s="34"/>
      <c r="I471" s="34"/>
      <c r="J471" s="20">
        <f t="shared" ref="J471:J473" si="230">J476+J481+J486+J491+J496</f>
        <v>0</v>
      </c>
      <c r="K471" s="28">
        <f t="shared" ref="K471:L471" si="231">K476+K481+K486+K491+K496</f>
        <v>0</v>
      </c>
      <c r="L471" s="26">
        <f t="shared" si="231"/>
        <v>0</v>
      </c>
      <c r="M471" s="70"/>
    </row>
    <row r="472" spans="1:13" ht="45" customHeight="1" thickBot="1" x14ac:dyDescent="0.3">
      <c r="A472" s="76"/>
      <c r="B472" s="57"/>
      <c r="C472" s="57"/>
      <c r="D472" s="18" t="s">
        <v>4</v>
      </c>
      <c r="E472" s="34" t="s">
        <v>198</v>
      </c>
      <c r="F472" s="34" t="s">
        <v>199</v>
      </c>
      <c r="G472" s="34" t="s">
        <v>200</v>
      </c>
      <c r="H472" s="34" t="s">
        <v>272</v>
      </c>
      <c r="I472" s="34" t="s">
        <v>251</v>
      </c>
      <c r="J472" s="20">
        <f t="shared" si="230"/>
        <v>6908055</v>
      </c>
      <c r="K472" s="28">
        <f t="shared" ref="K472:L472" si="232">K477+K482+K487+K492+K497</f>
        <v>0</v>
      </c>
      <c r="L472" s="26">
        <f t="shared" si="232"/>
        <v>0</v>
      </c>
      <c r="M472" s="70"/>
    </row>
    <row r="473" spans="1:13" ht="33" customHeight="1" thickBot="1" x14ac:dyDescent="0.3">
      <c r="A473" s="76"/>
      <c r="B473" s="57"/>
      <c r="C473" s="57"/>
      <c r="D473" s="18" t="s">
        <v>5</v>
      </c>
      <c r="E473" s="34"/>
      <c r="F473" s="34"/>
      <c r="G473" s="34"/>
      <c r="H473" s="34"/>
      <c r="I473" s="34"/>
      <c r="J473" s="20">
        <f t="shared" si="230"/>
        <v>0</v>
      </c>
      <c r="K473" s="28">
        <f t="shared" ref="K473:L473" si="233">K478+K483+K488+K493+K498</f>
        <v>0</v>
      </c>
      <c r="L473" s="26">
        <f t="shared" si="233"/>
        <v>0</v>
      </c>
      <c r="M473" s="70"/>
    </row>
    <row r="474" spans="1:13" ht="24" customHeight="1" thickBot="1" x14ac:dyDescent="0.3">
      <c r="A474" s="77"/>
      <c r="B474" s="58"/>
      <c r="C474" s="58"/>
      <c r="D474" s="18" t="s">
        <v>6</v>
      </c>
      <c r="E474" s="34"/>
      <c r="F474" s="34"/>
      <c r="G474" s="34"/>
      <c r="H474" s="34"/>
      <c r="I474" s="34"/>
      <c r="J474" s="20">
        <f t="shared" ref="J474" si="234">J469+J471+J472+J473</f>
        <v>7318001.5499999998</v>
      </c>
      <c r="K474" s="28">
        <f t="shared" ref="K474:L474" si="235">K469+K471+K472+K473</f>
        <v>0</v>
      </c>
      <c r="L474" s="26">
        <f t="shared" si="235"/>
        <v>0</v>
      </c>
      <c r="M474" s="71"/>
    </row>
    <row r="475" spans="1:13" ht="50.25" customHeight="1" thickBot="1" x14ac:dyDescent="0.3">
      <c r="A475" s="53" t="s">
        <v>86</v>
      </c>
      <c r="B475" s="56" t="s">
        <v>109</v>
      </c>
      <c r="C475" s="56"/>
      <c r="D475" s="18" t="s">
        <v>17</v>
      </c>
      <c r="E475" s="34" t="s">
        <v>198</v>
      </c>
      <c r="F475" s="34" t="s">
        <v>199</v>
      </c>
      <c r="G475" s="34" t="s">
        <v>200</v>
      </c>
      <c r="H475" s="34" t="s">
        <v>272</v>
      </c>
      <c r="I475" s="34" t="s">
        <v>273</v>
      </c>
      <c r="J475" s="20">
        <v>409946.55</v>
      </c>
      <c r="K475" s="28">
        <v>0</v>
      </c>
      <c r="L475" s="26">
        <v>0</v>
      </c>
      <c r="M475" s="59"/>
    </row>
    <row r="476" spans="1:13" ht="51" customHeight="1" thickBot="1" x14ac:dyDescent="0.3">
      <c r="A476" s="54"/>
      <c r="B476" s="57"/>
      <c r="C476" s="57"/>
      <c r="D476" s="18" t="s">
        <v>3</v>
      </c>
      <c r="E476" s="34"/>
      <c r="F476" s="34"/>
      <c r="G476" s="34"/>
      <c r="H476" s="34"/>
      <c r="I476" s="34"/>
      <c r="J476" s="20">
        <v>0</v>
      </c>
      <c r="K476" s="28">
        <v>0</v>
      </c>
      <c r="L476" s="26">
        <v>0</v>
      </c>
      <c r="M476" s="60"/>
    </row>
    <row r="477" spans="1:13" ht="51.75" customHeight="1" thickBot="1" x14ac:dyDescent="0.3">
      <c r="A477" s="54"/>
      <c r="B477" s="57"/>
      <c r="C477" s="57"/>
      <c r="D477" s="18" t="s">
        <v>4</v>
      </c>
      <c r="E477" s="34"/>
      <c r="F477" s="34"/>
      <c r="G477" s="34"/>
      <c r="H477" s="34"/>
      <c r="I477" s="34"/>
      <c r="J477" s="20">
        <v>0</v>
      </c>
      <c r="K477" s="28">
        <v>0</v>
      </c>
      <c r="L477" s="26">
        <v>0</v>
      </c>
      <c r="M477" s="60"/>
    </row>
    <row r="478" spans="1:13" ht="33.75" customHeight="1" thickBot="1" x14ac:dyDescent="0.3">
      <c r="A478" s="54"/>
      <c r="B478" s="57"/>
      <c r="C478" s="57"/>
      <c r="D478" s="18" t="s">
        <v>5</v>
      </c>
      <c r="E478" s="34"/>
      <c r="F478" s="34"/>
      <c r="G478" s="34"/>
      <c r="H478" s="34"/>
      <c r="I478" s="34"/>
      <c r="J478" s="20">
        <v>0</v>
      </c>
      <c r="K478" s="28">
        <v>0</v>
      </c>
      <c r="L478" s="26">
        <v>0</v>
      </c>
      <c r="M478" s="60"/>
    </row>
    <row r="479" spans="1:13" ht="24.75" customHeight="1" thickBot="1" x14ac:dyDescent="0.3">
      <c r="A479" s="55"/>
      <c r="B479" s="58"/>
      <c r="C479" s="58"/>
      <c r="D479" s="18" t="s">
        <v>6</v>
      </c>
      <c r="E479" s="34"/>
      <c r="F479" s="34"/>
      <c r="G479" s="34"/>
      <c r="H479" s="34"/>
      <c r="I479" s="34"/>
      <c r="J479" s="20">
        <f t="shared" ref="J479:L479" si="236">J475+J476+J477+J478</f>
        <v>409946.55</v>
      </c>
      <c r="K479" s="28">
        <f t="shared" si="236"/>
        <v>0</v>
      </c>
      <c r="L479" s="26">
        <f t="shared" si="236"/>
        <v>0</v>
      </c>
      <c r="M479" s="61"/>
    </row>
    <row r="480" spans="1:13" ht="51" hidden="1" customHeight="1" thickBot="1" x14ac:dyDescent="0.3">
      <c r="A480" s="53" t="s">
        <v>180</v>
      </c>
      <c r="B480" s="56" t="s">
        <v>36</v>
      </c>
      <c r="C480" s="56"/>
      <c r="D480" s="18" t="s">
        <v>17</v>
      </c>
      <c r="E480" s="34"/>
      <c r="F480" s="34"/>
      <c r="G480" s="34"/>
      <c r="H480" s="34"/>
      <c r="I480" s="34"/>
      <c r="J480" s="20">
        <v>0</v>
      </c>
      <c r="K480" s="28">
        <v>0</v>
      </c>
      <c r="L480" s="26">
        <v>0</v>
      </c>
      <c r="M480" s="59"/>
    </row>
    <row r="481" spans="1:13" ht="51.75" hidden="1" customHeight="1" thickBot="1" x14ac:dyDescent="0.3">
      <c r="A481" s="54"/>
      <c r="B481" s="57"/>
      <c r="C481" s="57"/>
      <c r="D481" s="18" t="s">
        <v>3</v>
      </c>
      <c r="E481" s="34"/>
      <c r="F481" s="34"/>
      <c r="G481" s="34"/>
      <c r="H481" s="34"/>
      <c r="I481" s="34"/>
      <c r="J481" s="20">
        <v>0</v>
      </c>
      <c r="K481" s="28">
        <v>0</v>
      </c>
      <c r="L481" s="26">
        <v>0</v>
      </c>
      <c r="M481" s="60"/>
    </row>
    <row r="482" spans="1:13" ht="47.25" hidden="1" customHeight="1" thickBot="1" x14ac:dyDescent="0.3">
      <c r="A482" s="54"/>
      <c r="B482" s="57"/>
      <c r="C482" s="57"/>
      <c r="D482" s="18" t="s">
        <v>4</v>
      </c>
      <c r="E482" s="34"/>
      <c r="F482" s="34"/>
      <c r="G482" s="34"/>
      <c r="H482" s="34"/>
      <c r="I482" s="34"/>
      <c r="J482" s="20">
        <v>0</v>
      </c>
      <c r="K482" s="28">
        <v>0</v>
      </c>
      <c r="L482" s="26">
        <v>0</v>
      </c>
      <c r="M482" s="60"/>
    </row>
    <row r="483" spans="1:13" ht="37.5" hidden="1" customHeight="1" thickBot="1" x14ac:dyDescent="0.3">
      <c r="A483" s="54"/>
      <c r="B483" s="57"/>
      <c r="C483" s="57"/>
      <c r="D483" s="18" t="s">
        <v>5</v>
      </c>
      <c r="E483" s="34"/>
      <c r="F483" s="34"/>
      <c r="G483" s="34"/>
      <c r="H483" s="34"/>
      <c r="I483" s="34"/>
      <c r="J483" s="20">
        <v>0</v>
      </c>
      <c r="K483" s="28">
        <v>0</v>
      </c>
      <c r="L483" s="26">
        <v>0</v>
      </c>
      <c r="M483" s="60"/>
    </row>
    <row r="484" spans="1:13" ht="28.5" hidden="1" customHeight="1" thickBot="1" x14ac:dyDescent="0.3">
      <c r="A484" s="55"/>
      <c r="B484" s="58"/>
      <c r="C484" s="58"/>
      <c r="D484" s="18" t="s">
        <v>6</v>
      </c>
      <c r="E484" s="34"/>
      <c r="F484" s="34"/>
      <c r="G484" s="34"/>
      <c r="H484" s="34"/>
      <c r="I484" s="34"/>
      <c r="J484" s="20">
        <f t="shared" ref="J484" si="237">J480+J481+J482+J483</f>
        <v>0</v>
      </c>
      <c r="K484" s="28">
        <f t="shared" ref="K484:L484" si="238">K480+K481+K482+K483</f>
        <v>0</v>
      </c>
      <c r="L484" s="26">
        <f t="shared" si="238"/>
        <v>0</v>
      </c>
      <c r="M484" s="61"/>
    </row>
    <row r="485" spans="1:13" ht="50.25" hidden="1" customHeight="1" thickBot="1" x14ac:dyDescent="0.3">
      <c r="A485" s="53" t="s">
        <v>181</v>
      </c>
      <c r="B485" s="56" t="s">
        <v>102</v>
      </c>
      <c r="C485" s="56"/>
      <c r="D485" s="18" t="s">
        <v>17</v>
      </c>
      <c r="E485" s="34"/>
      <c r="F485" s="34"/>
      <c r="G485" s="34"/>
      <c r="H485" s="34"/>
      <c r="I485" s="34"/>
      <c r="J485" s="20">
        <v>0</v>
      </c>
      <c r="K485" s="28">
        <v>0</v>
      </c>
      <c r="L485" s="26">
        <v>0</v>
      </c>
      <c r="M485" s="59"/>
    </row>
    <row r="486" spans="1:13" ht="50.25" hidden="1" customHeight="1" thickBot="1" x14ac:dyDescent="0.3">
      <c r="A486" s="54"/>
      <c r="B486" s="57"/>
      <c r="C486" s="57"/>
      <c r="D486" s="18" t="s">
        <v>3</v>
      </c>
      <c r="E486" s="34"/>
      <c r="F486" s="34"/>
      <c r="G486" s="34"/>
      <c r="H486" s="34"/>
      <c r="I486" s="34"/>
      <c r="J486" s="20">
        <v>0</v>
      </c>
      <c r="K486" s="28">
        <v>0</v>
      </c>
      <c r="L486" s="26">
        <v>0</v>
      </c>
      <c r="M486" s="60"/>
    </row>
    <row r="487" spans="1:13" ht="50.25" hidden="1" customHeight="1" thickBot="1" x14ac:dyDescent="0.3">
      <c r="A487" s="54"/>
      <c r="B487" s="57"/>
      <c r="C487" s="57"/>
      <c r="D487" s="18" t="s">
        <v>4</v>
      </c>
      <c r="E487" s="34"/>
      <c r="F487" s="34"/>
      <c r="G487" s="34"/>
      <c r="H487" s="34"/>
      <c r="I487" s="34"/>
      <c r="J487" s="20">
        <v>0</v>
      </c>
      <c r="K487" s="28">
        <v>0</v>
      </c>
      <c r="L487" s="26">
        <v>0</v>
      </c>
      <c r="M487" s="60"/>
    </row>
    <row r="488" spans="1:13" ht="37.5" hidden="1" customHeight="1" thickBot="1" x14ac:dyDescent="0.3">
      <c r="A488" s="54"/>
      <c r="B488" s="57"/>
      <c r="C488" s="57"/>
      <c r="D488" s="18" t="s">
        <v>5</v>
      </c>
      <c r="E488" s="34"/>
      <c r="F488" s="34"/>
      <c r="G488" s="34"/>
      <c r="H488" s="34"/>
      <c r="I488" s="34"/>
      <c r="J488" s="20">
        <v>0</v>
      </c>
      <c r="K488" s="28">
        <v>0</v>
      </c>
      <c r="L488" s="26">
        <v>0</v>
      </c>
      <c r="M488" s="60"/>
    </row>
    <row r="489" spans="1:13" ht="30.75" hidden="1" customHeight="1" thickBot="1" x14ac:dyDescent="0.3">
      <c r="A489" s="55"/>
      <c r="B489" s="58"/>
      <c r="C489" s="58"/>
      <c r="D489" s="18" t="s">
        <v>6</v>
      </c>
      <c r="E489" s="34"/>
      <c r="F489" s="34"/>
      <c r="G489" s="34"/>
      <c r="H489" s="34"/>
      <c r="I489" s="34"/>
      <c r="J489" s="20">
        <f t="shared" ref="J489" si="239">J485+J486+J487+J488</f>
        <v>0</v>
      </c>
      <c r="K489" s="28">
        <f t="shared" ref="K489:L489" si="240">K485+K486+K487+K488</f>
        <v>0</v>
      </c>
      <c r="L489" s="26">
        <f t="shared" si="240"/>
        <v>0</v>
      </c>
      <c r="M489" s="61"/>
    </row>
    <row r="490" spans="1:13" ht="46.5" hidden="1" customHeight="1" thickBot="1" x14ac:dyDescent="0.3">
      <c r="A490" s="53" t="s">
        <v>182</v>
      </c>
      <c r="B490" s="56" t="s">
        <v>35</v>
      </c>
      <c r="C490" s="56"/>
      <c r="D490" s="18" t="s">
        <v>17</v>
      </c>
      <c r="E490" s="34"/>
      <c r="F490" s="34"/>
      <c r="G490" s="34"/>
      <c r="H490" s="34"/>
      <c r="I490" s="34"/>
      <c r="J490" s="20">
        <v>0</v>
      </c>
      <c r="K490" s="28">
        <v>0</v>
      </c>
      <c r="L490" s="26">
        <v>0</v>
      </c>
      <c r="M490" s="59"/>
    </row>
    <row r="491" spans="1:13" ht="49.5" hidden="1" customHeight="1" thickBot="1" x14ac:dyDescent="0.3">
      <c r="A491" s="54"/>
      <c r="B491" s="57"/>
      <c r="C491" s="57"/>
      <c r="D491" s="18" t="s">
        <v>3</v>
      </c>
      <c r="E491" s="34"/>
      <c r="F491" s="34"/>
      <c r="G491" s="34"/>
      <c r="H491" s="34"/>
      <c r="I491" s="34"/>
      <c r="J491" s="20">
        <v>0</v>
      </c>
      <c r="K491" s="28">
        <v>0</v>
      </c>
      <c r="L491" s="26">
        <v>0</v>
      </c>
      <c r="M491" s="60"/>
    </row>
    <row r="492" spans="1:13" ht="45" hidden="1" customHeight="1" thickBot="1" x14ac:dyDescent="0.3">
      <c r="A492" s="54"/>
      <c r="B492" s="57"/>
      <c r="C492" s="57"/>
      <c r="D492" s="18" t="s">
        <v>4</v>
      </c>
      <c r="E492" s="34"/>
      <c r="F492" s="34"/>
      <c r="G492" s="34"/>
      <c r="H492" s="34"/>
      <c r="I492" s="34"/>
      <c r="J492" s="20">
        <v>0</v>
      </c>
      <c r="K492" s="28">
        <v>0</v>
      </c>
      <c r="L492" s="26">
        <v>0</v>
      </c>
      <c r="M492" s="60"/>
    </row>
    <row r="493" spans="1:13" ht="32.25" hidden="1" customHeight="1" thickBot="1" x14ac:dyDescent="0.3">
      <c r="A493" s="54"/>
      <c r="B493" s="57"/>
      <c r="C493" s="57"/>
      <c r="D493" s="18" t="s">
        <v>5</v>
      </c>
      <c r="E493" s="34"/>
      <c r="F493" s="34"/>
      <c r="G493" s="34"/>
      <c r="H493" s="34"/>
      <c r="I493" s="34"/>
      <c r="J493" s="20">
        <v>0</v>
      </c>
      <c r="K493" s="28">
        <v>0</v>
      </c>
      <c r="L493" s="26">
        <v>0</v>
      </c>
      <c r="M493" s="60"/>
    </row>
    <row r="494" spans="1:13" ht="28.5" hidden="1" customHeight="1" thickBot="1" x14ac:dyDescent="0.3">
      <c r="A494" s="55"/>
      <c r="B494" s="58"/>
      <c r="C494" s="58"/>
      <c r="D494" s="18" t="s">
        <v>6</v>
      </c>
      <c r="E494" s="34"/>
      <c r="F494" s="34"/>
      <c r="G494" s="34"/>
      <c r="H494" s="34"/>
      <c r="I494" s="34"/>
      <c r="J494" s="20">
        <f t="shared" ref="J494" si="241">J490+J491+J492+J493</f>
        <v>0</v>
      </c>
      <c r="K494" s="28">
        <f t="shared" ref="K494:L494" si="242">K490+K491+K492+K493</f>
        <v>0</v>
      </c>
      <c r="L494" s="26">
        <f t="shared" si="242"/>
        <v>0</v>
      </c>
      <c r="M494" s="61"/>
    </row>
    <row r="495" spans="1:13" ht="48.75" customHeight="1" thickBot="1" x14ac:dyDescent="0.3">
      <c r="A495" s="53" t="s">
        <v>274</v>
      </c>
      <c r="B495" s="56" t="s">
        <v>39</v>
      </c>
      <c r="C495" s="56"/>
      <c r="D495" s="18" t="s">
        <v>17</v>
      </c>
      <c r="E495" s="34" t="s">
        <v>198</v>
      </c>
      <c r="F495" s="34" t="s">
        <v>199</v>
      </c>
      <c r="G495" s="34" t="s">
        <v>200</v>
      </c>
      <c r="H495" s="34" t="s">
        <v>272</v>
      </c>
      <c r="I495" s="34" t="s">
        <v>251</v>
      </c>
      <c r="J495" s="20">
        <v>363581.84</v>
      </c>
      <c r="K495" s="28">
        <v>0</v>
      </c>
      <c r="L495" s="26">
        <v>0</v>
      </c>
      <c r="M495" s="59"/>
    </row>
    <row r="496" spans="1:13" ht="50.25" customHeight="1" thickBot="1" x14ac:dyDescent="0.3">
      <c r="A496" s="54"/>
      <c r="B496" s="57"/>
      <c r="C496" s="57"/>
      <c r="D496" s="18" t="s">
        <v>3</v>
      </c>
      <c r="E496" s="34"/>
      <c r="F496" s="34"/>
      <c r="G496" s="34"/>
      <c r="H496" s="34"/>
      <c r="I496" s="34"/>
      <c r="J496" s="20">
        <v>0</v>
      </c>
      <c r="K496" s="28">
        <v>0</v>
      </c>
      <c r="L496" s="26">
        <v>0</v>
      </c>
      <c r="M496" s="60"/>
    </row>
    <row r="497" spans="1:13" ht="46.5" customHeight="1" thickBot="1" x14ac:dyDescent="0.3">
      <c r="A497" s="54"/>
      <c r="B497" s="57"/>
      <c r="C497" s="57"/>
      <c r="D497" s="18" t="s">
        <v>4</v>
      </c>
      <c r="E497" s="34" t="s">
        <v>198</v>
      </c>
      <c r="F497" s="34" t="s">
        <v>199</v>
      </c>
      <c r="G497" s="34" t="s">
        <v>200</v>
      </c>
      <c r="H497" s="34" t="s">
        <v>272</v>
      </c>
      <c r="I497" s="34" t="s">
        <v>251</v>
      </c>
      <c r="J497" s="20">
        <v>6908055</v>
      </c>
      <c r="K497" s="28">
        <v>0</v>
      </c>
      <c r="L497" s="26">
        <v>0</v>
      </c>
      <c r="M497" s="60"/>
    </row>
    <row r="498" spans="1:13" ht="40.5" customHeight="1" thickBot="1" x14ac:dyDescent="0.3">
      <c r="A498" s="54"/>
      <c r="B498" s="57"/>
      <c r="C498" s="57"/>
      <c r="D498" s="18" t="s">
        <v>5</v>
      </c>
      <c r="E498" s="34"/>
      <c r="F498" s="34"/>
      <c r="G498" s="34"/>
      <c r="H498" s="34"/>
      <c r="I498" s="34"/>
      <c r="J498" s="20">
        <v>0</v>
      </c>
      <c r="K498" s="28">
        <v>0</v>
      </c>
      <c r="L498" s="26">
        <v>0</v>
      </c>
      <c r="M498" s="60"/>
    </row>
    <row r="499" spans="1:13" ht="27.75" customHeight="1" thickBot="1" x14ac:dyDescent="0.3">
      <c r="A499" s="55"/>
      <c r="B499" s="58"/>
      <c r="C499" s="58"/>
      <c r="D499" s="18" t="s">
        <v>6</v>
      </c>
      <c r="E499" s="34"/>
      <c r="F499" s="34"/>
      <c r="G499" s="34"/>
      <c r="H499" s="34"/>
      <c r="I499" s="34"/>
      <c r="J499" s="20">
        <f t="shared" ref="J499" si="243">J495+J496+J497+J498</f>
        <v>7271636.8399999999</v>
      </c>
      <c r="K499" s="28">
        <f t="shared" ref="K499:L499" si="244">K495+K496+K497+K498</f>
        <v>0</v>
      </c>
      <c r="L499" s="26">
        <f t="shared" si="244"/>
        <v>0</v>
      </c>
      <c r="M499" s="61"/>
    </row>
    <row r="500" spans="1:13" ht="47.25" hidden="1" customHeight="1" thickBot="1" x14ac:dyDescent="0.3">
      <c r="A500" s="53" t="s">
        <v>86</v>
      </c>
      <c r="B500" s="56" t="s">
        <v>109</v>
      </c>
      <c r="C500" s="56"/>
      <c r="D500" s="18" t="s">
        <v>17</v>
      </c>
      <c r="E500" s="34" t="s">
        <v>198</v>
      </c>
      <c r="F500" s="34" t="s">
        <v>199</v>
      </c>
      <c r="G500" s="34" t="s">
        <v>200</v>
      </c>
      <c r="H500" s="34" t="s">
        <v>272</v>
      </c>
      <c r="I500" s="34" t="s">
        <v>273</v>
      </c>
      <c r="J500" s="20">
        <v>409946.55</v>
      </c>
      <c r="K500" s="28">
        <v>0</v>
      </c>
      <c r="L500" s="26">
        <v>0</v>
      </c>
      <c r="M500" s="59"/>
    </row>
    <row r="501" spans="1:13" ht="52.5" hidden="1" customHeight="1" thickBot="1" x14ac:dyDescent="0.3">
      <c r="A501" s="54"/>
      <c r="B501" s="57"/>
      <c r="C501" s="57"/>
      <c r="D501" s="18" t="s">
        <v>3</v>
      </c>
      <c r="E501" s="34"/>
      <c r="F501" s="34"/>
      <c r="G501" s="34"/>
      <c r="H501" s="34"/>
      <c r="I501" s="34"/>
      <c r="J501" s="20">
        <v>0</v>
      </c>
      <c r="K501" s="28">
        <v>0</v>
      </c>
      <c r="L501" s="26">
        <v>0</v>
      </c>
      <c r="M501" s="60"/>
    </row>
    <row r="502" spans="1:13" ht="44.25" hidden="1" customHeight="1" thickBot="1" x14ac:dyDescent="0.3">
      <c r="A502" s="54"/>
      <c r="B502" s="57"/>
      <c r="C502" s="57"/>
      <c r="D502" s="18" t="s">
        <v>4</v>
      </c>
      <c r="E502" s="34"/>
      <c r="F502" s="34"/>
      <c r="G502" s="34"/>
      <c r="H502" s="34"/>
      <c r="I502" s="34"/>
      <c r="J502" s="20">
        <v>0</v>
      </c>
      <c r="K502" s="28">
        <v>0</v>
      </c>
      <c r="L502" s="26">
        <v>0</v>
      </c>
      <c r="M502" s="60"/>
    </row>
    <row r="503" spans="1:13" ht="29.25" hidden="1" customHeight="1" thickBot="1" x14ac:dyDescent="0.3">
      <c r="A503" s="54"/>
      <c r="B503" s="57"/>
      <c r="C503" s="57"/>
      <c r="D503" s="18" t="s">
        <v>5</v>
      </c>
      <c r="E503" s="34"/>
      <c r="F503" s="34"/>
      <c r="G503" s="34"/>
      <c r="H503" s="34"/>
      <c r="I503" s="34"/>
      <c r="J503" s="20">
        <v>0</v>
      </c>
      <c r="K503" s="28">
        <v>0</v>
      </c>
      <c r="L503" s="26">
        <v>0</v>
      </c>
      <c r="M503" s="60"/>
    </row>
    <row r="504" spans="1:13" ht="27.75" hidden="1" customHeight="1" thickBot="1" x14ac:dyDescent="0.3">
      <c r="A504" s="55"/>
      <c r="B504" s="58"/>
      <c r="C504" s="58"/>
      <c r="D504" s="18" t="s">
        <v>6</v>
      </c>
      <c r="E504" s="34"/>
      <c r="F504" s="34"/>
      <c r="G504" s="34"/>
      <c r="H504" s="34"/>
      <c r="I504" s="34"/>
      <c r="J504" s="20">
        <f t="shared" ref="J504:L504" si="245">J500+J501+J502+J503</f>
        <v>409946.55</v>
      </c>
      <c r="K504" s="28">
        <f t="shared" si="245"/>
        <v>0</v>
      </c>
      <c r="L504" s="26">
        <f t="shared" si="245"/>
        <v>0</v>
      </c>
      <c r="M504" s="61"/>
    </row>
    <row r="505" spans="1:13" ht="45.75" hidden="1" customHeight="1" thickBot="1" x14ac:dyDescent="0.3">
      <c r="A505" s="53" t="s">
        <v>183</v>
      </c>
      <c r="B505" s="56" t="s">
        <v>107</v>
      </c>
      <c r="C505" s="56"/>
      <c r="D505" s="18" t="s">
        <v>17</v>
      </c>
      <c r="E505" s="34"/>
      <c r="F505" s="34"/>
      <c r="G505" s="34"/>
      <c r="H505" s="34"/>
      <c r="I505" s="34"/>
      <c r="J505" s="20">
        <f>J510</f>
        <v>0</v>
      </c>
      <c r="K505" s="28">
        <f t="shared" ref="K505:L505" si="246">K510</f>
        <v>0</v>
      </c>
      <c r="L505" s="26">
        <f t="shared" si="246"/>
        <v>0</v>
      </c>
      <c r="M505" s="59">
        <v>68</v>
      </c>
    </row>
    <row r="506" spans="1:13" ht="43.5" hidden="1" customHeight="1" thickBot="1" x14ac:dyDescent="0.3">
      <c r="A506" s="54"/>
      <c r="B506" s="57"/>
      <c r="C506" s="57"/>
      <c r="D506" s="18" t="s">
        <v>3</v>
      </c>
      <c r="E506" s="34"/>
      <c r="F506" s="34"/>
      <c r="G506" s="34"/>
      <c r="H506" s="34"/>
      <c r="I506" s="34"/>
      <c r="J506" s="20">
        <f>J511</f>
        <v>0</v>
      </c>
      <c r="K506" s="28">
        <f t="shared" ref="K506:L506" si="247">K511</f>
        <v>0</v>
      </c>
      <c r="L506" s="26">
        <f t="shared" si="247"/>
        <v>0</v>
      </c>
      <c r="M506" s="60"/>
    </row>
    <row r="507" spans="1:13" ht="45" hidden="1" customHeight="1" thickBot="1" x14ac:dyDescent="0.3">
      <c r="A507" s="54"/>
      <c r="B507" s="57"/>
      <c r="C507" s="57"/>
      <c r="D507" s="18" t="s">
        <v>4</v>
      </c>
      <c r="E507" s="34"/>
      <c r="F507" s="34"/>
      <c r="G507" s="34"/>
      <c r="H507" s="34"/>
      <c r="I507" s="34"/>
      <c r="J507" s="20">
        <f>J512</f>
        <v>0</v>
      </c>
      <c r="K507" s="28">
        <f t="shared" ref="K507:L507" si="248">K512</f>
        <v>0</v>
      </c>
      <c r="L507" s="26">
        <f t="shared" si="248"/>
        <v>0</v>
      </c>
      <c r="M507" s="60"/>
    </row>
    <row r="508" spans="1:13" ht="39.75" hidden="1" customHeight="1" thickBot="1" x14ac:dyDescent="0.3">
      <c r="A508" s="54"/>
      <c r="B508" s="57"/>
      <c r="C508" s="57"/>
      <c r="D508" s="18" t="s">
        <v>5</v>
      </c>
      <c r="E508" s="34"/>
      <c r="F508" s="34"/>
      <c r="G508" s="34"/>
      <c r="H508" s="34"/>
      <c r="I508" s="34"/>
      <c r="J508" s="20">
        <f>J513</f>
        <v>0</v>
      </c>
      <c r="K508" s="28">
        <f t="shared" ref="K508:L508" si="249">K513</f>
        <v>0</v>
      </c>
      <c r="L508" s="26">
        <f t="shared" si="249"/>
        <v>0</v>
      </c>
      <c r="M508" s="60"/>
    </row>
    <row r="509" spans="1:13" ht="27.75" hidden="1" customHeight="1" thickBot="1" x14ac:dyDescent="0.3">
      <c r="A509" s="55"/>
      <c r="B509" s="58"/>
      <c r="C509" s="58"/>
      <c r="D509" s="18" t="s">
        <v>6</v>
      </c>
      <c r="E509" s="34"/>
      <c r="F509" s="34"/>
      <c r="G509" s="34"/>
      <c r="H509" s="34"/>
      <c r="I509" s="34"/>
      <c r="J509" s="20">
        <f t="shared" ref="J509:L509" si="250">J505+J506+J507+J508</f>
        <v>0</v>
      </c>
      <c r="K509" s="28">
        <f t="shared" si="250"/>
        <v>0</v>
      </c>
      <c r="L509" s="26">
        <f t="shared" si="250"/>
        <v>0</v>
      </c>
      <c r="M509" s="61"/>
    </row>
    <row r="510" spans="1:13" ht="49.5" hidden="1" customHeight="1" thickBot="1" x14ac:dyDescent="0.3">
      <c r="A510" s="53" t="s">
        <v>92</v>
      </c>
      <c r="B510" s="56" t="s">
        <v>151</v>
      </c>
      <c r="C510" s="56"/>
      <c r="D510" s="18" t="s">
        <v>17</v>
      </c>
      <c r="E510" s="34"/>
      <c r="F510" s="34"/>
      <c r="G510" s="34"/>
      <c r="H510" s="34"/>
      <c r="I510" s="34"/>
      <c r="J510" s="20">
        <v>0</v>
      </c>
      <c r="K510" s="28">
        <v>0</v>
      </c>
      <c r="L510" s="26">
        <v>0</v>
      </c>
      <c r="M510" s="59"/>
    </row>
    <row r="511" spans="1:13" ht="50.25" hidden="1" customHeight="1" thickBot="1" x14ac:dyDescent="0.3">
      <c r="A511" s="54"/>
      <c r="B511" s="57"/>
      <c r="C511" s="57"/>
      <c r="D511" s="18" t="s">
        <v>3</v>
      </c>
      <c r="E511" s="34"/>
      <c r="F511" s="34"/>
      <c r="G511" s="34"/>
      <c r="H511" s="34"/>
      <c r="I511" s="34"/>
      <c r="J511" s="20">
        <v>0</v>
      </c>
      <c r="K511" s="28">
        <v>0</v>
      </c>
      <c r="L511" s="26">
        <v>0</v>
      </c>
      <c r="M511" s="60"/>
    </row>
    <row r="512" spans="1:13" ht="43.5" hidden="1" customHeight="1" thickBot="1" x14ac:dyDescent="0.3">
      <c r="A512" s="54"/>
      <c r="B512" s="57"/>
      <c r="C512" s="57"/>
      <c r="D512" s="18" t="s">
        <v>4</v>
      </c>
      <c r="E512" s="34"/>
      <c r="F512" s="34"/>
      <c r="G512" s="34"/>
      <c r="H512" s="34"/>
      <c r="I512" s="34"/>
      <c r="J512" s="20">
        <v>0</v>
      </c>
      <c r="K512" s="28">
        <v>0</v>
      </c>
      <c r="L512" s="26">
        <v>0</v>
      </c>
      <c r="M512" s="60"/>
    </row>
    <row r="513" spans="1:13" ht="39.75" hidden="1" customHeight="1" thickBot="1" x14ac:dyDescent="0.3">
      <c r="A513" s="54"/>
      <c r="B513" s="57"/>
      <c r="C513" s="57"/>
      <c r="D513" s="18" t="s">
        <v>5</v>
      </c>
      <c r="E513" s="34"/>
      <c r="F513" s="34"/>
      <c r="G513" s="34"/>
      <c r="H513" s="34"/>
      <c r="I513" s="34"/>
      <c r="J513" s="20">
        <v>0</v>
      </c>
      <c r="K513" s="28">
        <v>0</v>
      </c>
      <c r="L513" s="26">
        <v>0</v>
      </c>
      <c r="M513" s="60"/>
    </row>
    <row r="514" spans="1:13" ht="27.75" hidden="1" customHeight="1" thickBot="1" x14ac:dyDescent="0.3">
      <c r="A514" s="55"/>
      <c r="B514" s="58"/>
      <c r="C514" s="58"/>
      <c r="D514" s="18" t="s">
        <v>6</v>
      </c>
      <c r="E514" s="34"/>
      <c r="F514" s="34"/>
      <c r="G514" s="34"/>
      <c r="H514" s="34"/>
      <c r="I514" s="34"/>
      <c r="J514" s="20">
        <f t="shared" ref="J514:L514" si="251">J510+J511+J512+J513</f>
        <v>0</v>
      </c>
      <c r="K514" s="28">
        <f t="shared" si="251"/>
        <v>0</v>
      </c>
      <c r="L514" s="26">
        <f t="shared" si="251"/>
        <v>0</v>
      </c>
      <c r="M514" s="61"/>
    </row>
    <row r="515" spans="1:13" ht="45" hidden="1" customHeight="1" thickBot="1" x14ac:dyDescent="0.3">
      <c r="A515" s="75">
        <v>26</v>
      </c>
      <c r="B515" s="56" t="s">
        <v>89</v>
      </c>
      <c r="C515" s="56"/>
      <c r="D515" s="18" t="s">
        <v>17</v>
      </c>
      <c r="E515" s="34"/>
      <c r="F515" s="34"/>
      <c r="G515" s="34"/>
      <c r="H515" s="34"/>
      <c r="I515" s="34"/>
      <c r="J515" s="20">
        <f>J520</f>
        <v>0</v>
      </c>
      <c r="K515" s="28">
        <f t="shared" ref="K515:L515" si="252">K520</f>
        <v>0</v>
      </c>
      <c r="L515" s="26">
        <f t="shared" si="252"/>
        <v>0</v>
      </c>
      <c r="M515" s="59">
        <v>66</v>
      </c>
    </row>
    <row r="516" spans="1:13" ht="54" hidden="1" customHeight="1" thickBot="1" x14ac:dyDescent="0.3">
      <c r="A516" s="76"/>
      <c r="B516" s="57"/>
      <c r="C516" s="57"/>
      <c r="D516" s="18" t="s">
        <v>3</v>
      </c>
      <c r="E516" s="34"/>
      <c r="F516" s="34"/>
      <c r="G516" s="34"/>
      <c r="H516" s="34"/>
      <c r="I516" s="34"/>
      <c r="J516" s="20">
        <f t="shared" ref="J516:J518" si="253">J521</f>
        <v>0</v>
      </c>
      <c r="K516" s="28">
        <f t="shared" ref="K516:L516" si="254">K521</f>
        <v>0</v>
      </c>
      <c r="L516" s="26">
        <f t="shared" si="254"/>
        <v>0</v>
      </c>
      <c r="M516" s="60"/>
    </row>
    <row r="517" spans="1:13" ht="51.75" hidden="1" customHeight="1" thickBot="1" x14ac:dyDescent="0.3">
      <c r="A517" s="76"/>
      <c r="B517" s="57"/>
      <c r="C517" s="57"/>
      <c r="D517" s="18" t="s">
        <v>4</v>
      </c>
      <c r="E517" s="34"/>
      <c r="F517" s="34"/>
      <c r="G517" s="34"/>
      <c r="H517" s="34"/>
      <c r="I517" s="34"/>
      <c r="J517" s="20">
        <f t="shared" si="253"/>
        <v>0</v>
      </c>
      <c r="K517" s="28">
        <f t="shared" ref="K517:L517" si="255">K522</f>
        <v>0</v>
      </c>
      <c r="L517" s="26">
        <f t="shared" si="255"/>
        <v>0</v>
      </c>
      <c r="M517" s="60"/>
    </row>
    <row r="518" spans="1:13" ht="37.5" hidden="1" customHeight="1" thickBot="1" x14ac:dyDescent="0.3">
      <c r="A518" s="76"/>
      <c r="B518" s="57"/>
      <c r="C518" s="57"/>
      <c r="D518" s="18" t="s">
        <v>5</v>
      </c>
      <c r="E518" s="34"/>
      <c r="F518" s="34"/>
      <c r="G518" s="34"/>
      <c r="H518" s="34"/>
      <c r="I518" s="34"/>
      <c r="J518" s="20">
        <f t="shared" si="253"/>
        <v>0</v>
      </c>
      <c r="K518" s="28">
        <f t="shared" ref="K518:L518" si="256">K523</f>
        <v>0</v>
      </c>
      <c r="L518" s="26">
        <f t="shared" si="256"/>
        <v>0</v>
      </c>
      <c r="M518" s="60"/>
    </row>
    <row r="519" spans="1:13" ht="27.75" hidden="1" customHeight="1" thickBot="1" x14ac:dyDescent="0.3">
      <c r="A519" s="77"/>
      <c r="B519" s="58"/>
      <c r="C519" s="58"/>
      <c r="D519" s="18" t="s">
        <v>6</v>
      </c>
      <c r="E519" s="34"/>
      <c r="F519" s="34"/>
      <c r="G519" s="34"/>
      <c r="H519" s="34"/>
      <c r="I519" s="34"/>
      <c r="J519" s="20">
        <f t="shared" ref="J519" si="257">J515+J516+J517+J518</f>
        <v>0</v>
      </c>
      <c r="K519" s="28">
        <f t="shared" ref="K519:L519" si="258">K515+K516+K517+K518</f>
        <v>0</v>
      </c>
      <c r="L519" s="26">
        <f t="shared" si="258"/>
        <v>0</v>
      </c>
      <c r="M519" s="61"/>
    </row>
    <row r="520" spans="1:13" ht="50.25" hidden="1" customHeight="1" thickBot="1" x14ac:dyDescent="0.3">
      <c r="A520" s="53" t="s">
        <v>93</v>
      </c>
      <c r="B520" s="56" t="s">
        <v>164</v>
      </c>
      <c r="C520" s="56"/>
      <c r="D520" s="18" t="s">
        <v>17</v>
      </c>
      <c r="E520" s="34"/>
      <c r="F520" s="34"/>
      <c r="G520" s="34"/>
      <c r="H520" s="34"/>
      <c r="I520" s="34"/>
      <c r="J520" s="20">
        <v>0</v>
      </c>
      <c r="K520" s="28">
        <v>0</v>
      </c>
      <c r="L520" s="26">
        <v>0</v>
      </c>
      <c r="M520" s="59"/>
    </row>
    <row r="521" spans="1:13" ht="50.25" hidden="1" customHeight="1" thickBot="1" x14ac:dyDescent="0.3">
      <c r="A521" s="54"/>
      <c r="B521" s="57"/>
      <c r="C521" s="57"/>
      <c r="D521" s="18" t="s">
        <v>3</v>
      </c>
      <c r="E521" s="34"/>
      <c r="F521" s="34"/>
      <c r="G521" s="34"/>
      <c r="H521" s="34"/>
      <c r="I521" s="34"/>
      <c r="J521" s="20">
        <v>0</v>
      </c>
      <c r="K521" s="28">
        <v>0</v>
      </c>
      <c r="L521" s="26">
        <v>0</v>
      </c>
      <c r="M521" s="60"/>
    </row>
    <row r="522" spans="1:13" ht="50.25" hidden="1" customHeight="1" thickBot="1" x14ac:dyDescent="0.3">
      <c r="A522" s="54"/>
      <c r="B522" s="57"/>
      <c r="C522" s="57"/>
      <c r="D522" s="18" t="s">
        <v>4</v>
      </c>
      <c r="E522" s="34"/>
      <c r="F522" s="34"/>
      <c r="G522" s="34"/>
      <c r="H522" s="34"/>
      <c r="I522" s="34"/>
      <c r="J522" s="20">
        <v>0</v>
      </c>
      <c r="K522" s="28">
        <v>0</v>
      </c>
      <c r="L522" s="26">
        <v>0</v>
      </c>
      <c r="M522" s="60"/>
    </row>
    <row r="523" spans="1:13" ht="39" hidden="1" customHeight="1" thickBot="1" x14ac:dyDescent="0.3">
      <c r="A523" s="54"/>
      <c r="B523" s="57"/>
      <c r="C523" s="57"/>
      <c r="D523" s="18" t="s">
        <v>5</v>
      </c>
      <c r="E523" s="34"/>
      <c r="F523" s="34"/>
      <c r="G523" s="34"/>
      <c r="H523" s="34"/>
      <c r="I523" s="34"/>
      <c r="J523" s="20">
        <v>0</v>
      </c>
      <c r="K523" s="28">
        <v>0</v>
      </c>
      <c r="L523" s="26">
        <v>0</v>
      </c>
      <c r="M523" s="60"/>
    </row>
    <row r="524" spans="1:13" ht="29.25" hidden="1" customHeight="1" thickBot="1" x14ac:dyDescent="0.3">
      <c r="A524" s="55"/>
      <c r="B524" s="58"/>
      <c r="C524" s="58"/>
      <c r="D524" s="18" t="s">
        <v>6</v>
      </c>
      <c r="E524" s="34"/>
      <c r="F524" s="34"/>
      <c r="G524" s="34"/>
      <c r="H524" s="34"/>
      <c r="I524" s="34"/>
      <c r="J524" s="20">
        <f t="shared" ref="J524" si="259">J520+J521+J522+J523</f>
        <v>0</v>
      </c>
      <c r="K524" s="28">
        <f t="shared" ref="K524:L524" si="260">K520+K521+K522+K523</f>
        <v>0</v>
      </c>
      <c r="L524" s="26">
        <f t="shared" si="260"/>
        <v>0</v>
      </c>
      <c r="M524" s="61"/>
    </row>
    <row r="525" spans="1:13" ht="44.25" customHeight="1" thickBot="1" x14ac:dyDescent="0.3">
      <c r="A525" s="75">
        <v>21</v>
      </c>
      <c r="B525" s="56" t="s">
        <v>91</v>
      </c>
      <c r="C525" s="56"/>
      <c r="D525" s="65" t="s">
        <v>17</v>
      </c>
      <c r="E525" s="34" t="s">
        <v>198</v>
      </c>
      <c r="F525" s="34" t="s">
        <v>199</v>
      </c>
      <c r="G525" s="34" t="s">
        <v>200</v>
      </c>
      <c r="H525" s="34" t="s">
        <v>250</v>
      </c>
      <c r="I525" s="34" t="s">
        <v>273</v>
      </c>
      <c r="J525" s="20">
        <v>800000</v>
      </c>
      <c r="K525" s="28">
        <v>0</v>
      </c>
      <c r="L525" s="26">
        <v>0</v>
      </c>
      <c r="M525" s="59">
        <v>57</v>
      </c>
    </row>
    <row r="526" spans="1:13" ht="44.25" customHeight="1" thickBot="1" x14ac:dyDescent="0.3">
      <c r="A526" s="76"/>
      <c r="B526" s="57"/>
      <c r="C526" s="57"/>
      <c r="D526" s="66"/>
      <c r="E526" s="34" t="s">
        <v>198</v>
      </c>
      <c r="F526" s="34" t="s">
        <v>199</v>
      </c>
      <c r="G526" s="34" t="s">
        <v>200</v>
      </c>
      <c r="H526" s="34" t="s">
        <v>250</v>
      </c>
      <c r="I526" s="34" t="s">
        <v>251</v>
      </c>
      <c r="J526" s="20">
        <v>0</v>
      </c>
      <c r="K526" s="28">
        <v>2545071</v>
      </c>
      <c r="L526" s="26">
        <v>0</v>
      </c>
      <c r="M526" s="60"/>
    </row>
    <row r="527" spans="1:13" ht="46.5" customHeight="1" thickBot="1" x14ac:dyDescent="0.3">
      <c r="A527" s="76"/>
      <c r="B527" s="57"/>
      <c r="C527" s="57"/>
      <c r="D527" s="18" t="s">
        <v>3</v>
      </c>
      <c r="E527" s="34"/>
      <c r="F527" s="34"/>
      <c r="G527" s="34"/>
      <c r="H527" s="34"/>
      <c r="I527" s="34"/>
      <c r="J527" s="20"/>
      <c r="K527" s="28"/>
      <c r="L527" s="26"/>
      <c r="M527" s="60"/>
    </row>
    <row r="528" spans="1:13" ht="52.5" customHeight="1" thickBot="1" x14ac:dyDescent="0.3">
      <c r="A528" s="76"/>
      <c r="B528" s="57"/>
      <c r="C528" s="57"/>
      <c r="D528" s="18" t="s">
        <v>4</v>
      </c>
      <c r="E528" s="34"/>
      <c r="F528" s="34"/>
      <c r="G528" s="34"/>
      <c r="H528" s="34"/>
      <c r="I528" s="34"/>
      <c r="J528" s="20">
        <f t="shared" ref="J528:J529" si="261">J538</f>
        <v>0</v>
      </c>
      <c r="K528" s="28">
        <f t="shared" ref="K528:L528" si="262">K538</f>
        <v>0</v>
      </c>
      <c r="L528" s="26">
        <f t="shared" si="262"/>
        <v>0</v>
      </c>
      <c r="M528" s="60"/>
    </row>
    <row r="529" spans="1:13" ht="38.25" customHeight="1" thickBot="1" x14ac:dyDescent="0.3">
      <c r="A529" s="76"/>
      <c r="B529" s="57"/>
      <c r="C529" s="57"/>
      <c r="D529" s="18" t="s">
        <v>5</v>
      </c>
      <c r="E529" s="34"/>
      <c r="F529" s="34"/>
      <c r="G529" s="34"/>
      <c r="H529" s="34"/>
      <c r="I529" s="34"/>
      <c r="J529" s="20">
        <f t="shared" si="261"/>
        <v>0</v>
      </c>
      <c r="K529" s="28">
        <f t="shared" ref="K529:L529" si="263">K539</f>
        <v>0</v>
      </c>
      <c r="L529" s="26">
        <f t="shared" si="263"/>
        <v>0</v>
      </c>
      <c r="M529" s="60"/>
    </row>
    <row r="530" spans="1:13" ht="23.25" customHeight="1" thickBot="1" x14ac:dyDescent="0.3">
      <c r="A530" s="77"/>
      <c r="B530" s="58"/>
      <c r="C530" s="58"/>
      <c r="D530" s="18" t="s">
        <v>6</v>
      </c>
      <c r="E530" s="34"/>
      <c r="F530" s="34"/>
      <c r="G530" s="34"/>
      <c r="H530" s="34"/>
      <c r="I530" s="34"/>
      <c r="J530" s="20">
        <f t="shared" ref="J530" si="264">J525+J527+J528+J529</f>
        <v>800000</v>
      </c>
      <c r="K530" s="28">
        <f t="shared" ref="K530:L530" si="265">K525+K527+K528+K529</f>
        <v>0</v>
      </c>
      <c r="L530" s="26">
        <f t="shared" si="265"/>
        <v>0</v>
      </c>
      <c r="M530" s="61"/>
    </row>
    <row r="531" spans="1:13" ht="57" customHeight="1" thickBot="1" x14ac:dyDescent="0.3">
      <c r="A531" s="53" t="s">
        <v>87</v>
      </c>
      <c r="B531" s="56" t="s">
        <v>109</v>
      </c>
      <c r="C531" s="56"/>
      <c r="D531" s="18" t="s">
        <v>17</v>
      </c>
      <c r="E531" s="34" t="s">
        <v>198</v>
      </c>
      <c r="F531" s="34" t="s">
        <v>199</v>
      </c>
      <c r="G531" s="34" t="s">
        <v>200</v>
      </c>
      <c r="H531" s="34" t="s">
        <v>250</v>
      </c>
      <c r="I531" s="34" t="s">
        <v>273</v>
      </c>
      <c r="J531" s="20">
        <v>800000</v>
      </c>
      <c r="K531" s="28">
        <v>0</v>
      </c>
      <c r="L531" s="26">
        <v>0</v>
      </c>
      <c r="M531" s="59"/>
    </row>
    <row r="532" spans="1:13" ht="55.5" customHeight="1" thickBot="1" x14ac:dyDescent="0.3">
      <c r="A532" s="54"/>
      <c r="B532" s="57"/>
      <c r="C532" s="57"/>
      <c r="D532" s="18" t="s">
        <v>3</v>
      </c>
      <c r="E532" s="34"/>
      <c r="F532" s="34"/>
      <c r="G532" s="34"/>
      <c r="H532" s="34"/>
      <c r="I532" s="34"/>
      <c r="J532" s="20">
        <v>0</v>
      </c>
      <c r="K532" s="28">
        <v>0</v>
      </c>
      <c r="L532" s="26">
        <v>0</v>
      </c>
      <c r="M532" s="60"/>
    </row>
    <row r="533" spans="1:13" ht="55.5" customHeight="1" thickBot="1" x14ac:dyDescent="0.3">
      <c r="A533" s="54"/>
      <c r="B533" s="57"/>
      <c r="C533" s="57"/>
      <c r="D533" s="18" t="s">
        <v>4</v>
      </c>
      <c r="E533" s="34"/>
      <c r="F533" s="34"/>
      <c r="G533" s="34"/>
      <c r="H533" s="34"/>
      <c r="I533" s="34"/>
      <c r="J533" s="20">
        <v>0</v>
      </c>
      <c r="K533" s="28">
        <v>0</v>
      </c>
      <c r="L533" s="26">
        <v>0</v>
      </c>
      <c r="M533" s="60"/>
    </row>
    <row r="534" spans="1:13" ht="36" customHeight="1" thickBot="1" x14ac:dyDescent="0.3">
      <c r="A534" s="54"/>
      <c r="B534" s="57"/>
      <c r="C534" s="57"/>
      <c r="D534" s="18" t="s">
        <v>5</v>
      </c>
      <c r="E534" s="34"/>
      <c r="F534" s="34"/>
      <c r="G534" s="34"/>
      <c r="H534" s="34"/>
      <c r="I534" s="34"/>
      <c r="J534" s="20">
        <v>0</v>
      </c>
      <c r="K534" s="28">
        <v>0</v>
      </c>
      <c r="L534" s="26">
        <v>0</v>
      </c>
      <c r="M534" s="60"/>
    </row>
    <row r="535" spans="1:13" ht="23.25" customHeight="1" thickBot="1" x14ac:dyDescent="0.3">
      <c r="A535" s="55"/>
      <c r="B535" s="58"/>
      <c r="C535" s="58"/>
      <c r="D535" s="18" t="s">
        <v>6</v>
      </c>
      <c r="E535" s="34"/>
      <c r="F535" s="34"/>
      <c r="G535" s="34"/>
      <c r="H535" s="34"/>
      <c r="I535" s="34"/>
      <c r="J535" s="20">
        <f t="shared" ref="J535:L535" si="266">J531+J532+J533+J534</f>
        <v>800000</v>
      </c>
      <c r="K535" s="28">
        <f t="shared" si="266"/>
        <v>0</v>
      </c>
      <c r="L535" s="26">
        <f t="shared" si="266"/>
        <v>0</v>
      </c>
      <c r="M535" s="61"/>
    </row>
    <row r="536" spans="1:13" ht="50.25" customHeight="1" thickBot="1" x14ac:dyDescent="0.3">
      <c r="A536" s="53" t="s">
        <v>178</v>
      </c>
      <c r="B536" s="56" t="s">
        <v>39</v>
      </c>
      <c r="C536" s="56"/>
      <c r="D536" s="18" t="s">
        <v>17</v>
      </c>
      <c r="E536" s="34" t="s">
        <v>198</v>
      </c>
      <c r="F536" s="34" t="s">
        <v>199</v>
      </c>
      <c r="G536" s="34" t="s">
        <v>200</v>
      </c>
      <c r="H536" s="34" t="s">
        <v>250</v>
      </c>
      <c r="I536" s="34" t="s">
        <v>251</v>
      </c>
      <c r="J536" s="20">
        <v>0</v>
      </c>
      <c r="K536" s="28">
        <v>2545071</v>
      </c>
      <c r="L536" s="26">
        <v>0</v>
      </c>
      <c r="M536" s="59"/>
    </row>
    <row r="537" spans="1:13" ht="50.25" customHeight="1" thickBot="1" x14ac:dyDescent="0.3">
      <c r="A537" s="54"/>
      <c r="B537" s="57"/>
      <c r="C537" s="57"/>
      <c r="D537" s="18" t="s">
        <v>3</v>
      </c>
      <c r="E537" s="34"/>
      <c r="F537" s="34"/>
      <c r="G537" s="34"/>
      <c r="H537" s="34"/>
      <c r="I537" s="34"/>
      <c r="J537" s="20">
        <v>0</v>
      </c>
      <c r="K537" s="28">
        <v>0</v>
      </c>
      <c r="L537" s="26">
        <v>0</v>
      </c>
      <c r="M537" s="60"/>
    </row>
    <row r="538" spans="1:13" ht="50.25" customHeight="1" thickBot="1" x14ac:dyDescent="0.3">
      <c r="A538" s="54"/>
      <c r="B538" s="57"/>
      <c r="C538" s="57"/>
      <c r="D538" s="18" t="s">
        <v>4</v>
      </c>
      <c r="E538" s="34"/>
      <c r="F538" s="34"/>
      <c r="G538" s="34"/>
      <c r="H538" s="34"/>
      <c r="I538" s="34"/>
      <c r="J538" s="20">
        <v>0</v>
      </c>
      <c r="K538" s="28">
        <v>0</v>
      </c>
      <c r="L538" s="26">
        <v>0</v>
      </c>
      <c r="M538" s="60"/>
    </row>
    <row r="539" spans="1:13" ht="38.25" customHeight="1" thickBot="1" x14ac:dyDescent="0.3">
      <c r="A539" s="54"/>
      <c r="B539" s="57"/>
      <c r="C539" s="57"/>
      <c r="D539" s="18" t="s">
        <v>5</v>
      </c>
      <c r="E539" s="34"/>
      <c r="F539" s="34"/>
      <c r="G539" s="34"/>
      <c r="H539" s="34"/>
      <c r="I539" s="34"/>
      <c r="J539" s="20">
        <v>0</v>
      </c>
      <c r="K539" s="28">
        <v>0</v>
      </c>
      <c r="L539" s="26">
        <v>0</v>
      </c>
      <c r="M539" s="60"/>
    </row>
    <row r="540" spans="1:13" ht="30" customHeight="1" thickBot="1" x14ac:dyDescent="0.3">
      <c r="A540" s="55"/>
      <c r="B540" s="58"/>
      <c r="C540" s="58"/>
      <c r="D540" s="18" t="s">
        <v>6</v>
      </c>
      <c r="E540" s="34"/>
      <c r="F540" s="34"/>
      <c r="G540" s="34"/>
      <c r="H540" s="34"/>
      <c r="I540" s="34"/>
      <c r="J540" s="20">
        <f t="shared" ref="J540" si="267">J536+J537+J538+J539</f>
        <v>0</v>
      </c>
      <c r="K540" s="28">
        <f t="shared" ref="K540:L540" si="268">K536+K537+K538+K539</f>
        <v>2545071</v>
      </c>
      <c r="L540" s="26">
        <f t="shared" si="268"/>
        <v>0</v>
      </c>
      <c r="M540" s="61"/>
    </row>
    <row r="541" spans="1:13" ht="45" customHeight="1" thickBot="1" x14ac:dyDescent="0.3">
      <c r="A541" s="53" t="s">
        <v>277</v>
      </c>
      <c r="B541" s="56" t="s">
        <v>111</v>
      </c>
      <c r="C541" s="56"/>
      <c r="D541" s="18" t="s">
        <v>17</v>
      </c>
      <c r="E541" s="34" t="s">
        <v>198</v>
      </c>
      <c r="F541" s="34" t="s">
        <v>199</v>
      </c>
      <c r="G541" s="34" t="s">
        <v>200</v>
      </c>
      <c r="H541" s="34" t="s">
        <v>278</v>
      </c>
      <c r="I541" s="34" t="s">
        <v>279</v>
      </c>
      <c r="J541" s="20">
        <v>1600000</v>
      </c>
      <c r="K541" s="28">
        <f t="shared" ref="K541:L541" si="269">K546</f>
        <v>0</v>
      </c>
      <c r="L541" s="26">
        <f t="shared" si="269"/>
        <v>0</v>
      </c>
      <c r="M541" s="59">
        <v>58</v>
      </c>
    </row>
    <row r="542" spans="1:13" ht="46.5" customHeight="1" thickBot="1" x14ac:dyDescent="0.3">
      <c r="A542" s="54"/>
      <c r="B542" s="57"/>
      <c r="C542" s="57"/>
      <c r="D542" s="18" t="s">
        <v>3</v>
      </c>
      <c r="E542" s="34"/>
      <c r="F542" s="34"/>
      <c r="G542" s="34"/>
      <c r="H542" s="34"/>
      <c r="I542" s="34"/>
      <c r="J542" s="20">
        <f>J547</f>
        <v>0</v>
      </c>
      <c r="K542" s="28">
        <f t="shared" ref="K542:L542" si="270">K547</f>
        <v>0</v>
      </c>
      <c r="L542" s="26">
        <f t="shared" si="270"/>
        <v>0</v>
      </c>
      <c r="M542" s="60"/>
    </row>
    <row r="543" spans="1:13" ht="46.5" customHeight="1" thickBot="1" x14ac:dyDescent="0.3">
      <c r="A543" s="54"/>
      <c r="B543" s="57"/>
      <c r="C543" s="57"/>
      <c r="D543" s="18" t="s">
        <v>4</v>
      </c>
      <c r="E543" s="34"/>
      <c r="F543" s="34"/>
      <c r="G543" s="34"/>
      <c r="H543" s="34"/>
      <c r="I543" s="34"/>
      <c r="J543" s="20">
        <f>J548</f>
        <v>0</v>
      </c>
      <c r="K543" s="28">
        <f t="shared" ref="K543:L543" si="271">K548</f>
        <v>0</v>
      </c>
      <c r="L543" s="26">
        <f t="shared" si="271"/>
        <v>0</v>
      </c>
      <c r="M543" s="60"/>
    </row>
    <row r="544" spans="1:13" ht="33.75" customHeight="1" thickBot="1" x14ac:dyDescent="0.3">
      <c r="A544" s="54"/>
      <c r="B544" s="57"/>
      <c r="C544" s="57"/>
      <c r="D544" s="18" t="s">
        <v>5</v>
      </c>
      <c r="E544" s="34"/>
      <c r="F544" s="34"/>
      <c r="G544" s="34"/>
      <c r="H544" s="34"/>
      <c r="I544" s="34"/>
      <c r="J544" s="20">
        <f>J549</f>
        <v>0</v>
      </c>
      <c r="K544" s="28">
        <f t="shared" ref="K544:L544" si="272">K549</f>
        <v>0</v>
      </c>
      <c r="L544" s="26">
        <f t="shared" si="272"/>
        <v>0</v>
      </c>
      <c r="M544" s="60"/>
    </row>
    <row r="545" spans="1:13" ht="30" customHeight="1" thickBot="1" x14ac:dyDescent="0.3">
      <c r="A545" s="55"/>
      <c r="B545" s="58"/>
      <c r="C545" s="58"/>
      <c r="D545" s="18" t="s">
        <v>6</v>
      </c>
      <c r="E545" s="34"/>
      <c r="F545" s="34"/>
      <c r="G545" s="34"/>
      <c r="H545" s="34"/>
      <c r="I545" s="34"/>
      <c r="J545" s="20">
        <f t="shared" ref="J545:L545" si="273">J541+J542+J543+J544</f>
        <v>1600000</v>
      </c>
      <c r="K545" s="28">
        <f t="shared" si="273"/>
        <v>0</v>
      </c>
      <c r="L545" s="26">
        <f t="shared" si="273"/>
        <v>0</v>
      </c>
      <c r="M545" s="61"/>
    </row>
    <row r="546" spans="1:13" ht="46.5" customHeight="1" thickBot="1" x14ac:dyDescent="0.3">
      <c r="A546" s="53" t="s">
        <v>276</v>
      </c>
      <c r="B546" s="56" t="s">
        <v>280</v>
      </c>
      <c r="C546" s="56"/>
      <c r="D546" s="18" t="s">
        <v>17</v>
      </c>
      <c r="E546" s="34" t="s">
        <v>198</v>
      </c>
      <c r="F546" s="34" t="s">
        <v>199</v>
      </c>
      <c r="G546" s="34" t="s">
        <v>200</v>
      </c>
      <c r="H546" s="34" t="s">
        <v>278</v>
      </c>
      <c r="I546" s="34" t="s">
        <v>279</v>
      </c>
      <c r="J546" s="20">
        <v>1600000</v>
      </c>
      <c r="K546" s="28">
        <f t="shared" ref="K546:L546" si="274">K561</f>
        <v>0</v>
      </c>
      <c r="L546" s="26">
        <f t="shared" si="274"/>
        <v>0</v>
      </c>
      <c r="M546" s="59"/>
    </row>
    <row r="547" spans="1:13" ht="48" customHeight="1" thickBot="1" x14ac:dyDescent="0.3">
      <c r="A547" s="54"/>
      <c r="B547" s="57"/>
      <c r="C547" s="57"/>
      <c r="D547" s="18" t="s">
        <v>3</v>
      </c>
      <c r="E547" s="34"/>
      <c r="F547" s="34"/>
      <c r="G547" s="34"/>
      <c r="H547" s="34"/>
      <c r="I547" s="34"/>
      <c r="J547" s="20">
        <v>0</v>
      </c>
      <c r="K547" s="28">
        <v>0</v>
      </c>
      <c r="L547" s="26">
        <v>0</v>
      </c>
      <c r="M547" s="60"/>
    </row>
    <row r="548" spans="1:13" ht="45.75" customHeight="1" thickBot="1" x14ac:dyDescent="0.3">
      <c r="A548" s="54"/>
      <c r="B548" s="57"/>
      <c r="C548" s="57"/>
      <c r="D548" s="18" t="s">
        <v>4</v>
      </c>
      <c r="E548" s="34"/>
      <c r="F548" s="34"/>
      <c r="G548" s="34"/>
      <c r="H548" s="34"/>
      <c r="I548" s="34"/>
      <c r="J548" s="20">
        <v>0</v>
      </c>
      <c r="K548" s="28">
        <v>0</v>
      </c>
      <c r="L548" s="26">
        <v>0</v>
      </c>
      <c r="M548" s="60"/>
    </row>
    <row r="549" spans="1:13" ht="39.75" customHeight="1" thickBot="1" x14ac:dyDescent="0.3">
      <c r="A549" s="54"/>
      <c r="B549" s="57"/>
      <c r="C549" s="57"/>
      <c r="D549" s="18" t="s">
        <v>5</v>
      </c>
      <c r="E549" s="34"/>
      <c r="F549" s="34"/>
      <c r="G549" s="34"/>
      <c r="H549" s="34"/>
      <c r="I549" s="34"/>
      <c r="J549" s="20">
        <v>0</v>
      </c>
      <c r="K549" s="28">
        <v>0</v>
      </c>
      <c r="L549" s="26">
        <v>0</v>
      </c>
      <c r="M549" s="60"/>
    </row>
    <row r="550" spans="1:13" ht="30" customHeight="1" thickBot="1" x14ac:dyDescent="0.3">
      <c r="A550" s="55"/>
      <c r="B550" s="58"/>
      <c r="C550" s="58"/>
      <c r="D550" s="18" t="s">
        <v>6</v>
      </c>
      <c r="E550" s="34"/>
      <c r="F550" s="34"/>
      <c r="G550" s="34"/>
      <c r="H550" s="34"/>
      <c r="I550" s="34"/>
      <c r="J550" s="20">
        <f t="shared" ref="J550:L550" si="275">J546+J547+J548+J549</f>
        <v>1600000</v>
      </c>
      <c r="K550" s="28">
        <f t="shared" si="275"/>
        <v>0</v>
      </c>
      <c r="L550" s="26">
        <f t="shared" si="275"/>
        <v>0</v>
      </c>
      <c r="M550" s="61"/>
    </row>
    <row r="551" spans="1:13" ht="51" customHeight="1" thickBot="1" x14ac:dyDescent="0.3">
      <c r="A551" s="53" t="s">
        <v>283</v>
      </c>
      <c r="B551" s="56" t="s">
        <v>284</v>
      </c>
      <c r="C551" s="56"/>
      <c r="D551" s="18" t="s">
        <v>17</v>
      </c>
      <c r="E551" s="34" t="s">
        <v>198</v>
      </c>
      <c r="F551" s="34" t="s">
        <v>199</v>
      </c>
      <c r="G551" s="34" t="s">
        <v>200</v>
      </c>
      <c r="H551" s="34" t="s">
        <v>281</v>
      </c>
      <c r="I551" s="34" t="s">
        <v>282</v>
      </c>
      <c r="J551" s="20">
        <v>0</v>
      </c>
      <c r="K551" s="28">
        <v>315789.46999999997</v>
      </c>
      <c r="L551" s="26">
        <v>1052631.58</v>
      </c>
      <c r="M551" s="59">
        <v>61.63</v>
      </c>
    </row>
    <row r="552" spans="1:13" ht="61.5" customHeight="1" thickBot="1" x14ac:dyDescent="0.3">
      <c r="A552" s="54"/>
      <c r="B552" s="57"/>
      <c r="C552" s="57"/>
      <c r="D552" s="18" t="s">
        <v>3</v>
      </c>
      <c r="E552" s="34"/>
      <c r="F552" s="34"/>
      <c r="G552" s="34"/>
      <c r="H552" s="34"/>
      <c r="I552" s="34"/>
      <c r="J552" s="20">
        <v>0</v>
      </c>
      <c r="K552" s="28">
        <v>0</v>
      </c>
      <c r="L552" s="26">
        <v>0</v>
      </c>
      <c r="M552" s="60"/>
    </row>
    <row r="553" spans="1:13" ht="54" customHeight="1" thickBot="1" x14ac:dyDescent="0.3">
      <c r="A553" s="54"/>
      <c r="B553" s="57"/>
      <c r="C553" s="57"/>
      <c r="D553" s="18" t="s">
        <v>4</v>
      </c>
      <c r="E553" s="34" t="s">
        <v>198</v>
      </c>
      <c r="F553" s="34" t="s">
        <v>199</v>
      </c>
      <c r="G553" s="34" t="s">
        <v>200</v>
      </c>
      <c r="H553" s="34" t="s">
        <v>281</v>
      </c>
      <c r="I553" s="34" t="s">
        <v>282</v>
      </c>
      <c r="J553" s="20">
        <v>0</v>
      </c>
      <c r="K553" s="28">
        <v>6000000</v>
      </c>
      <c r="L553" s="26">
        <v>20000000</v>
      </c>
      <c r="M553" s="60"/>
    </row>
    <row r="554" spans="1:13" ht="39.75" customHeight="1" thickBot="1" x14ac:dyDescent="0.3">
      <c r="A554" s="54"/>
      <c r="B554" s="57"/>
      <c r="C554" s="57"/>
      <c r="D554" s="18" t="s">
        <v>5</v>
      </c>
      <c r="E554" s="34"/>
      <c r="F554" s="34"/>
      <c r="G554" s="34"/>
      <c r="H554" s="34"/>
      <c r="I554" s="34"/>
      <c r="J554" s="20">
        <v>0</v>
      </c>
      <c r="K554" s="28">
        <v>0</v>
      </c>
      <c r="L554" s="26">
        <v>0</v>
      </c>
      <c r="M554" s="60"/>
    </row>
    <row r="555" spans="1:13" ht="30" customHeight="1" thickBot="1" x14ac:dyDescent="0.3">
      <c r="A555" s="55"/>
      <c r="B555" s="58"/>
      <c r="C555" s="58"/>
      <c r="D555" s="18" t="s">
        <v>6</v>
      </c>
      <c r="E555" s="34"/>
      <c r="F555" s="34"/>
      <c r="G555" s="34"/>
      <c r="H555" s="34"/>
      <c r="I555" s="34"/>
      <c r="J555" s="20">
        <f t="shared" ref="J555:L555" si="276">J551+J552+J553+J554</f>
        <v>0</v>
      </c>
      <c r="K555" s="28">
        <f t="shared" si="276"/>
        <v>6315789.4699999997</v>
      </c>
      <c r="L555" s="26">
        <f t="shared" si="276"/>
        <v>21052631.579999998</v>
      </c>
      <c r="M555" s="61"/>
    </row>
    <row r="556" spans="1:13" ht="48.75" customHeight="1" thickBot="1" x14ac:dyDescent="0.3">
      <c r="A556" s="53" t="s">
        <v>285</v>
      </c>
      <c r="B556" s="56" t="s">
        <v>286</v>
      </c>
      <c r="C556" s="56"/>
      <c r="D556" s="18" t="s">
        <v>17</v>
      </c>
      <c r="E556" s="34" t="s">
        <v>198</v>
      </c>
      <c r="F556" s="34" t="s">
        <v>199</v>
      </c>
      <c r="G556" s="34" t="s">
        <v>200</v>
      </c>
      <c r="H556" s="34" t="s">
        <v>281</v>
      </c>
      <c r="I556" s="34" t="s">
        <v>282</v>
      </c>
      <c r="J556" s="20">
        <v>0</v>
      </c>
      <c r="K556" s="28">
        <v>315789.46999999997</v>
      </c>
      <c r="L556" s="26">
        <v>1052631.58</v>
      </c>
      <c r="M556" s="59"/>
    </row>
    <row r="557" spans="1:13" ht="58.5" customHeight="1" thickBot="1" x14ac:dyDescent="0.3">
      <c r="A557" s="54"/>
      <c r="B557" s="57"/>
      <c r="C557" s="57"/>
      <c r="D557" s="18" t="s">
        <v>3</v>
      </c>
      <c r="E557" s="34"/>
      <c r="F557" s="34"/>
      <c r="G557" s="34"/>
      <c r="H557" s="34"/>
      <c r="I557" s="34"/>
      <c r="J557" s="20">
        <v>0</v>
      </c>
      <c r="K557" s="28">
        <v>0</v>
      </c>
      <c r="L557" s="26">
        <v>0</v>
      </c>
      <c r="M557" s="60"/>
    </row>
    <row r="558" spans="1:13" ht="52.5" customHeight="1" thickBot="1" x14ac:dyDescent="0.3">
      <c r="A558" s="54"/>
      <c r="B558" s="57"/>
      <c r="C558" s="57"/>
      <c r="D558" s="18" t="s">
        <v>4</v>
      </c>
      <c r="E558" s="34" t="s">
        <v>198</v>
      </c>
      <c r="F558" s="34" t="s">
        <v>199</v>
      </c>
      <c r="G558" s="34" t="s">
        <v>200</v>
      </c>
      <c r="H558" s="34" t="s">
        <v>281</v>
      </c>
      <c r="I558" s="34" t="s">
        <v>282</v>
      </c>
      <c r="J558" s="20">
        <v>0</v>
      </c>
      <c r="K558" s="28">
        <v>6000000</v>
      </c>
      <c r="L558" s="26">
        <v>20000000</v>
      </c>
      <c r="M558" s="60"/>
    </row>
    <row r="559" spans="1:13" ht="39.75" customHeight="1" thickBot="1" x14ac:dyDescent="0.3">
      <c r="A559" s="54"/>
      <c r="B559" s="57"/>
      <c r="C559" s="57"/>
      <c r="D559" s="18" t="s">
        <v>5</v>
      </c>
      <c r="E559" s="34"/>
      <c r="F559" s="34"/>
      <c r="G559" s="34"/>
      <c r="H559" s="34"/>
      <c r="I559" s="34"/>
      <c r="J559" s="20">
        <v>0</v>
      </c>
      <c r="K559" s="28">
        <v>0</v>
      </c>
      <c r="L559" s="26">
        <v>0</v>
      </c>
      <c r="M559" s="60"/>
    </row>
    <row r="560" spans="1:13" ht="30" customHeight="1" thickBot="1" x14ac:dyDescent="0.3">
      <c r="A560" s="55"/>
      <c r="B560" s="58"/>
      <c r="C560" s="58"/>
      <c r="D560" s="18" t="s">
        <v>6</v>
      </c>
      <c r="E560" s="34"/>
      <c r="F560" s="34"/>
      <c r="G560" s="34"/>
      <c r="H560" s="34"/>
      <c r="I560" s="34"/>
      <c r="J560" s="20">
        <f t="shared" ref="J560:L560" si="277">J556+J557+J558+J559</f>
        <v>0</v>
      </c>
      <c r="K560" s="28">
        <f t="shared" si="277"/>
        <v>6315789.4699999997</v>
      </c>
      <c r="L560" s="26">
        <f t="shared" si="277"/>
        <v>21052631.579999998</v>
      </c>
      <c r="M560" s="61"/>
    </row>
    <row r="561" spans="1:13" ht="49.5" customHeight="1" thickBot="1" x14ac:dyDescent="0.3">
      <c r="A561" s="87"/>
      <c r="B561" s="81" t="s">
        <v>252</v>
      </c>
      <c r="C561" s="84" t="s">
        <v>26</v>
      </c>
      <c r="D561" s="9" t="s">
        <v>17</v>
      </c>
      <c r="E561" s="33" t="s">
        <v>198</v>
      </c>
      <c r="F561" s="33" t="s">
        <v>199</v>
      </c>
      <c r="G561" s="33" t="s">
        <v>253</v>
      </c>
      <c r="H561" s="33" t="s">
        <v>254</v>
      </c>
      <c r="I561" s="33" t="s">
        <v>255</v>
      </c>
      <c r="J561" s="19">
        <f>J581</f>
        <v>16800</v>
      </c>
      <c r="K561" s="27">
        <f>K581</f>
        <v>0</v>
      </c>
      <c r="L561" s="8">
        <f>L581</f>
        <v>0</v>
      </c>
      <c r="M561" s="72"/>
    </row>
    <row r="562" spans="1:13" ht="45.75" thickBot="1" x14ac:dyDescent="0.3">
      <c r="A562" s="88"/>
      <c r="B562" s="82"/>
      <c r="C562" s="85"/>
      <c r="D562" s="9" t="s">
        <v>3</v>
      </c>
      <c r="E562" s="33"/>
      <c r="F562" s="33"/>
      <c r="G562" s="33"/>
      <c r="H562" s="33"/>
      <c r="I562" s="33"/>
      <c r="J562" s="19">
        <v>0</v>
      </c>
      <c r="K562" s="27">
        <v>0</v>
      </c>
      <c r="L562" s="8">
        <v>0</v>
      </c>
      <c r="M562" s="73"/>
    </row>
    <row r="563" spans="1:13" ht="45.75" thickBot="1" x14ac:dyDescent="0.3">
      <c r="A563" s="88"/>
      <c r="B563" s="82"/>
      <c r="C563" s="85"/>
      <c r="D563" s="9" t="s">
        <v>4</v>
      </c>
      <c r="E563" s="33"/>
      <c r="F563" s="33"/>
      <c r="G563" s="33"/>
      <c r="H563" s="33"/>
      <c r="I563" s="33"/>
      <c r="J563" s="19">
        <v>0</v>
      </c>
      <c r="K563" s="27">
        <v>0</v>
      </c>
      <c r="L563" s="8">
        <v>0</v>
      </c>
      <c r="M563" s="73"/>
    </row>
    <row r="564" spans="1:13" ht="30.75" thickBot="1" x14ac:dyDescent="0.3">
      <c r="A564" s="88"/>
      <c r="B564" s="82"/>
      <c r="C564" s="85"/>
      <c r="D564" s="9" t="s">
        <v>5</v>
      </c>
      <c r="E564" s="33"/>
      <c r="F564" s="33"/>
      <c r="G564" s="33"/>
      <c r="H564" s="33"/>
      <c r="I564" s="33"/>
      <c r="J564" s="19">
        <v>0</v>
      </c>
      <c r="K564" s="27">
        <v>0</v>
      </c>
      <c r="L564" s="8">
        <v>0</v>
      </c>
      <c r="M564" s="73"/>
    </row>
    <row r="565" spans="1:13" ht="26.25" customHeight="1" thickBot="1" x14ac:dyDescent="0.3">
      <c r="A565" s="89"/>
      <c r="B565" s="83"/>
      <c r="C565" s="86"/>
      <c r="D565" s="9" t="s">
        <v>6</v>
      </c>
      <c r="E565" s="33"/>
      <c r="F565" s="33"/>
      <c r="G565" s="33"/>
      <c r="H565" s="33"/>
      <c r="I565" s="33"/>
      <c r="J565" s="19">
        <f t="shared" ref="J565" si="278">J561+J562+J563+J564</f>
        <v>16800</v>
      </c>
      <c r="K565" s="27">
        <f t="shared" ref="K565:L565" si="279">K561+K562+K563+K564</f>
        <v>0</v>
      </c>
      <c r="L565" s="8">
        <f t="shared" si="279"/>
        <v>0</v>
      </c>
      <c r="M565" s="74"/>
    </row>
    <row r="566" spans="1:13" ht="45.75" thickBot="1" x14ac:dyDescent="0.3">
      <c r="A566" s="87" t="s">
        <v>23</v>
      </c>
      <c r="B566" s="81"/>
      <c r="C566" s="81" t="s">
        <v>24</v>
      </c>
      <c r="D566" s="9" t="s">
        <v>17</v>
      </c>
      <c r="E566" s="33"/>
      <c r="F566" s="33"/>
      <c r="G566" s="33"/>
      <c r="H566" s="33"/>
      <c r="I566" s="33"/>
      <c r="J566" s="19">
        <v>0</v>
      </c>
      <c r="K566" s="27">
        <v>0</v>
      </c>
      <c r="L566" s="8">
        <v>0</v>
      </c>
      <c r="M566" s="72"/>
    </row>
    <row r="567" spans="1:13" ht="45.75" thickBot="1" x14ac:dyDescent="0.3">
      <c r="A567" s="95"/>
      <c r="B567" s="97"/>
      <c r="C567" s="97"/>
      <c r="D567" s="9" t="s">
        <v>3</v>
      </c>
      <c r="E567" s="33"/>
      <c r="F567" s="33"/>
      <c r="G567" s="33"/>
      <c r="H567" s="33"/>
      <c r="I567" s="33"/>
      <c r="J567" s="19">
        <v>0</v>
      </c>
      <c r="K567" s="27">
        <v>0</v>
      </c>
      <c r="L567" s="8">
        <v>0</v>
      </c>
      <c r="M567" s="73"/>
    </row>
    <row r="568" spans="1:13" ht="45.75" thickBot="1" x14ac:dyDescent="0.3">
      <c r="A568" s="95"/>
      <c r="B568" s="97"/>
      <c r="C568" s="97"/>
      <c r="D568" s="9" t="s">
        <v>4</v>
      </c>
      <c r="E568" s="33"/>
      <c r="F568" s="33"/>
      <c r="G568" s="33"/>
      <c r="H568" s="33"/>
      <c r="I568" s="33"/>
      <c r="J568" s="19">
        <v>0</v>
      </c>
      <c r="K568" s="27">
        <v>0</v>
      </c>
      <c r="L568" s="8">
        <v>0</v>
      </c>
      <c r="M568" s="73"/>
    </row>
    <row r="569" spans="1:13" ht="30.75" thickBot="1" x14ac:dyDescent="0.3">
      <c r="A569" s="95"/>
      <c r="B569" s="97"/>
      <c r="C569" s="97"/>
      <c r="D569" s="9" t="s">
        <v>5</v>
      </c>
      <c r="E569" s="33"/>
      <c r="F569" s="33"/>
      <c r="G569" s="33"/>
      <c r="H569" s="33"/>
      <c r="I569" s="33"/>
      <c r="J569" s="19">
        <v>0</v>
      </c>
      <c r="K569" s="27">
        <v>0</v>
      </c>
      <c r="L569" s="8">
        <v>0</v>
      </c>
      <c r="M569" s="73"/>
    </row>
    <row r="570" spans="1:13" ht="16.5" thickBot="1" x14ac:dyDescent="0.3">
      <c r="A570" s="96"/>
      <c r="B570" s="98"/>
      <c r="C570" s="98"/>
      <c r="D570" s="9" t="s">
        <v>6</v>
      </c>
      <c r="E570" s="33"/>
      <c r="F570" s="33"/>
      <c r="G570" s="33"/>
      <c r="H570" s="33"/>
      <c r="I570" s="33"/>
      <c r="J570" s="19">
        <f t="shared" ref="J570" si="280">J566+J567+J568+J569</f>
        <v>0</v>
      </c>
      <c r="K570" s="27">
        <f t="shared" ref="K570:L570" si="281">K566+K567+K568+K569</f>
        <v>0</v>
      </c>
      <c r="L570" s="8">
        <f t="shared" si="281"/>
        <v>0</v>
      </c>
      <c r="M570" s="74"/>
    </row>
    <row r="571" spans="1:13" ht="45.75" thickBot="1" x14ac:dyDescent="0.3">
      <c r="A571" s="81"/>
      <c r="B571" s="81"/>
      <c r="C571" s="81" t="s">
        <v>20</v>
      </c>
      <c r="D571" s="9" t="s">
        <v>17</v>
      </c>
      <c r="E571" s="33"/>
      <c r="F571" s="33"/>
      <c r="G571" s="33"/>
      <c r="H571" s="33"/>
      <c r="I571" s="33"/>
      <c r="J571" s="19">
        <v>0</v>
      </c>
      <c r="K571" s="27">
        <v>0</v>
      </c>
      <c r="L571" s="8">
        <v>0</v>
      </c>
      <c r="M571" s="72"/>
    </row>
    <row r="572" spans="1:13" ht="45.75" thickBot="1" x14ac:dyDescent="0.3">
      <c r="A572" s="97"/>
      <c r="B572" s="97"/>
      <c r="C572" s="97"/>
      <c r="D572" s="9" t="s">
        <v>3</v>
      </c>
      <c r="E572" s="33"/>
      <c r="F572" s="33"/>
      <c r="G572" s="33"/>
      <c r="H572" s="33"/>
      <c r="I572" s="33"/>
      <c r="J572" s="19">
        <v>0</v>
      </c>
      <c r="K572" s="27">
        <v>0</v>
      </c>
      <c r="L572" s="8">
        <v>0</v>
      </c>
      <c r="M572" s="73"/>
    </row>
    <row r="573" spans="1:13" ht="45.75" thickBot="1" x14ac:dyDescent="0.3">
      <c r="A573" s="97"/>
      <c r="B573" s="97"/>
      <c r="C573" s="97"/>
      <c r="D573" s="9" t="s">
        <v>4</v>
      </c>
      <c r="E573" s="33"/>
      <c r="F573" s="33"/>
      <c r="G573" s="33"/>
      <c r="H573" s="33"/>
      <c r="I573" s="33"/>
      <c r="J573" s="19">
        <v>0</v>
      </c>
      <c r="K573" s="27">
        <v>0</v>
      </c>
      <c r="L573" s="8">
        <v>0</v>
      </c>
      <c r="M573" s="73"/>
    </row>
    <row r="574" spans="1:13" ht="30.75" thickBot="1" x14ac:dyDescent="0.3">
      <c r="A574" s="97"/>
      <c r="B574" s="97"/>
      <c r="C574" s="97"/>
      <c r="D574" s="9" t="s">
        <v>5</v>
      </c>
      <c r="E574" s="33"/>
      <c r="F574" s="33"/>
      <c r="G574" s="33"/>
      <c r="H574" s="33"/>
      <c r="I574" s="33"/>
      <c r="J574" s="19">
        <v>0</v>
      </c>
      <c r="K574" s="27">
        <v>0</v>
      </c>
      <c r="L574" s="8">
        <v>0</v>
      </c>
      <c r="M574" s="73"/>
    </row>
    <row r="575" spans="1:13" ht="16.5" thickBot="1" x14ac:dyDescent="0.3">
      <c r="A575" s="98"/>
      <c r="B575" s="98"/>
      <c r="C575" s="98"/>
      <c r="D575" s="9" t="s">
        <v>6</v>
      </c>
      <c r="E575" s="33"/>
      <c r="F575" s="33"/>
      <c r="G575" s="33"/>
      <c r="H575" s="33"/>
      <c r="I575" s="33"/>
      <c r="J575" s="19">
        <f t="shared" ref="J575" si="282">J571+J572+J573+J574</f>
        <v>0</v>
      </c>
      <c r="K575" s="27">
        <f t="shared" ref="K575:L575" si="283">K571+K572+K573+K574</f>
        <v>0</v>
      </c>
      <c r="L575" s="8">
        <f t="shared" si="283"/>
        <v>0</v>
      </c>
      <c r="M575" s="74"/>
    </row>
    <row r="576" spans="1:13" ht="45.75" customHeight="1" thickBot="1" x14ac:dyDescent="0.3">
      <c r="A576" s="81"/>
      <c r="B576" s="81"/>
      <c r="C576" s="81" t="s">
        <v>21</v>
      </c>
      <c r="D576" s="9" t="s">
        <v>17</v>
      </c>
      <c r="E576" s="33"/>
      <c r="F576" s="33"/>
      <c r="G576" s="33"/>
      <c r="H576" s="33"/>
      <c r="I576" s="33"/>
      <c r="J576" s="19">
        <v>0</v>
      </c>
      <c r="K576" s="27">
        <v>0</v>
      </c>
      <c r="L576" s="8">
        <v>0</v>
      </c>
      <c r="M576" s="72"/>
    </row>
    <row r="577" spans="1:13" ht="45.75" thickBot="1" x14ac:dyDescent="0.3">
      <c r="A577" s="97"/>
      <c r="B577" s="97"/>
      <c r="C577" s="97"/>
      <c r="D577" s="9" t="s">
        <v>3</v>
      </c>
      <c r="E577" s="33"/>
      <c r="F577" s="33"/>
      <c r="G577" s="33"/>
      <c r="H577" s="33"/>
      <c r="I577" s="33"/>
      <c r="J577" s="19">
        <v>0</v>
      </c>
      <c r="K577" s="27">
        <v>0</v>
      </c>
      <c r="L577" s="8">
        <v>0</v>
      </c>
      <c r="M577" s="73"/>
    </row>
    <row r="578" spans="1:13" ht="45.75" thickBot="1" x14ac:dyDescent="0.3">
      <c r="A578" s="97"/>
      <c r="B578" s="97"/>
      <c r="C578" s="97"/>
      <c r="D578" s="9" t="s">
        <v>4</v>
      </c>
      <c r="E578" s="33"/>
      <c r="F578" s="33"/>
      <c r="G578" s="33"/>
      <c r="H578" s="33"/>
      <c r="I578" s="33"/>
      <c r="J578" s="19">
        <v>0</v>
      </c>
      <c r="K578" s="27">
        <v>0</v>
      </c>
      <c r="L578" s="8">
        <v>0</v>
      </c>
      <c r="M578" s="73"/>
    </row>
    <row r="579" spans="1:13" ht="30.75" thickBot="1" x14ac:dyDescent="0.3">
      <c r="A579" s="97"/>
      <c r="B579" s="97"/>
      <c r="C579" s="97"/>
      <c r="D579" s="9" t="s">
        <v>5</v>
      </c>
      <c r="E579" s="33"/>
      <c r="F579" s="33"/>
      <c r="G579" s="33"/>
      <c r="H579" s="33"/>
      <c r="I579" s="33"/>
      <c r="J579" s="19">
        <v>0</v>
      </c>
      <c r="K579" s="27">
        <v>0</v>
      </c>
      <c r="L579" s="8">
        <v>0</v>
      </c>
      <c r="M579" s="73"/>
    </row>
    <row r="580" spans="1:13" ht="16.5" thickBot="1" x14ac:dyDescent="0.3">
      <c r="A580" s="98"/>
      <c r="B580" s="98"/>
      <c r="C580" s="98"/>
      <c r="D580" s="9" t="s">
        <v>6</v>
      </c>
      <c r="E580" s="33"/>
      <c r="F580" s="33"/>
      <c r="G580" s="33"/>
      <c r="H580" s="33"/>
      <c r="I580" s="33"/>
      <c r="J580" s="19">
        <f t="shared" ref="J580:L580" si="284">J576+J577+J578+J579</f>
        <v>0</v>
      </c>
      <c r="K580" s="27">
        <f t="shared" si="284"/>
        <v>0</v>
      </c>
      <c r="L580" s="8">
        <f t="shared" si="284"/>
        <v>0</v>
      </c>
      <c r="M580" s="74"/>
    </row>
    <row r="581" spans="1:13" ht="45.75" thickBot="1" x14ac:dyDescent="0.3">
      <c r="A581" s="87">
        <v>24</v>
      </c>
      <c r="B581" s="81" t="s">
        <v>104</v>
      </c>
      <c r="C581" s="84" t="s">
        <v>152</v>
      </c>
      <c r="D581" s="9" t="s">
        <v>17</v>
      </c>
      <c r="E581" s="33" t="s">
        <v>198</v>
      </c>
      <c r="F581" s="33" t="s">
        <v>199</v>
      </c>
      <c r="G581" s="33" t="s">
        <v>253</v>
      </c>
      <c r="H581" s="33" t="s">
        <v>254</v>
      </c>
      <c r="I581" s="33" t="s">
        <v>255</v>
      </c>
      <c r="J581" s="19">
        <f t="shared" ref="J581:J584" si="285">J586</f>
        <v>16800</v>
      </c>
      <c r="K581" s="27">
        <f t="shared" ref="K581:L581" si="286">K586</f>
        <v>0</v>
      </c>
      <c r="L581" s="8">
        <f t="shared" si="286"/>
        <v>0</v>
      </c>
      <c r="M581" s="72">
        <v>52</v>
      </c>
    </row>
    <row r="582" spans="1:13" ht="45.75" thickBot="1" x14ac:dyDescent="0.3">
      <c r="A582" s="88"/>
      <c r="B582" s="82"/>
      <c r="C582" s="85"/>
      <c r="D582" s="9" t="s">
        <v>3</v>
      </c>
      <c r="E582" s="33"/>
      <c r="F582" s="33"/>
      <c r="G582" s="33"/>
      <c r="H582" s="33"/>
      <c r="I582" s="33"/>
      <c r="J582" s="19">
        <f t="shared" si="285"/>
        <v>0</v>
      </c>
      <c r="K582" s="27">
        <f t="shared" ref="K582:L582" si="287">K587</f>
        <v>0</v>
      </c>
      <c r="L582" s="8">
        <f t="shared" si="287"/>
        <v>0</v>
      </c>
      <c r="M582" s="73"/>
    </row>
    <row r="583" spans="1:13" ht="45.75" thickBot="1" x14ac:dyDescent="0.3">
      <c r="A583" s="88"/>
      <c r="B583" s="82"/>
      <c r="C583" s="85"/>
      <c r="D583" s="9" t="s">
        <v>4</v>
      </c>
      <c r="E583" s="33"/>
      <c r="F583" s="33"/>
      <c r="G583" s="33"/>
      <c r="H583" s="33"/>
      <c r="I583" s="33"/>
      <c r="J583" s="19">
        <f t="shared" si="285"/>
        <v>0</v>
      </c>
      <c r="K583" s="27">
        <f t="shared" ref="K583:L583" si="288">K588</f>
        <v>0</v>
      </c>
      <c r="L583" s="8">
        <f t="shared" si="288"/>
        <v>0</v>
      </c>
      <c r="M583" s="73"/>
    </row>
    <row r="584" spans="1:13" ht="30.75" thickBot="1" x14ac:dyDescent="0.3">
      <c r="A584" s="88"/>
      <c r="B584" s="82"/>
      <c r="C584" s="85"/>
      <c r="D584" s="9" t="s">
        <v>5</v>
      </c>
      <c r="E584" s="33"/>
      <c r="F584" s="33"/>
      <c r="G584" s="33"/>
      <c r="H584" s="33"/>
      <c r="I584" s="33"/>
      <c r="J584" s="19">
        <f t="shared" si="285"/>
        <v>0</v>
      </c>
      <c r="K584" s="27">
        <f t="shared" ref="K584:L584" si="289">K589</f>
        <v>0</v>
      </c>
      <c r="L584" s="8">
        <f t="shared" si="289"/>
        <v>0</v>
      </c>
      <c r="M584" s="73"/>
    </row>
    <row r="585" spans="1:13" ht="16.5" thickBot="1" x14ac:dyDescent="0.3">
      <c r="A585" s="89"/>
      <c r="B585" s="83"/>
      <c r="C585" s="86"/>
      <c r="D585" s="9" t="s">
        <v>6</v>
      </c>
      <c r="E585" s="33"/>
      <c r="F585" s="33"/>
      <c r="G585" s="33"/>
      <c r="H585" s="33"/>
      <c r="I585" s="33"/>
      <c r="J585" s="19">
        <f t="shared" ref="J585" si="290">J581+J582+J583+J584</f>
        <v>16800</v>
      </c>
      <c r="K585" s="27">
        <f t="shared" ref="K585:L585" si="291">K581+K582+K583+K584</f>
        <v>0</v>
      </c>
      <c r="L585" s="8">
        <f t="shared" si="291"/>
        <v>0</v>
      </c>
      <c r="M585" s="74"/>
    </row>
    <row r="586" spans="1:13" ht="45.75" thickBot="1" x14ac:dyDescent="0.3">
      <c r="A586" s="78" t="s">
        <v>90</v>
      </c>
      <c r="B586" s="81" t="s">
        <v>96</v>
      </c>
      <c r="C586" s="84" t="s">
        <v>153</v>
      </c>
      <c r="D586" s="9" t="s">
        <v>17</v>
      </c>
      <c r="E586" s="33" t="s">
        <v>198</v>
      </c>
      <c r="F586" s="33" t="s">
        <v>199</v>
      </c>
      <c r="G586" s="33" t="s">
        <v>253</v>
      </c>
      <c r="H586" s="33" t="s">
        <v>254</v>
      </c>
      <c r="I586" s="33" t="s">
        <v>255</v>
      </c>
      <c r="J586" s="19">
        <v>16800</v>
      </c>
      <c r="K586" s="27">
        <f t="shared" ref="K586:L586" si="292">K591</f>
        <v>0</v>
      </c>
      <c r="L586" s="8">
        <f t="shared" si="292"/>
        <v>0</v>
      </c>
      <c r="M586" s="72"/>
    </row>
    <row r="587" spans="1:13" ht="45.75" thickBot="1" x14ac:dyDescent="0.3">
      <c r="A587" s="79"/>
      <c r="B587" s="82"/>
      <c r="C587" s="85"/>
      <c r="D587" s="9" t="s">
        <v>3</v>
      </c>
      <c r="E587" s="33"/>
      <c r="F587" s="33"/>
      <c r="G587" s="33"/>
      <c r="H587" s="33"/>
      <c r="I587" s="33"/>
      <c r="J587" s="19">
        <f t="shared" ref="J587:J589" si="293">J592</f>
        <v>0</v>
      </c>
      <c r="K587" s="27">
        <f t="shared" ref="K587:L587" si="294">K592</f>
        <v>0</v>
      </c>
      <c r="L587" s="8">
        <f t="shared" si="294"/>
        <v>0</v>
      </c>
      <c r="M587" s="73"/>
    </row>
    <row r="588" spans="1:13" ht="45.75" thickBot="1" x14ac:dyDescent="0.3">
      <c r="A588" s="79"/>
      <c r="B588" s="82"/>
      <c r="C588" s="85"/>
      <c r="D588" s="9" t="s">
        <v>4</v>
      </c>
      <c r="E588" s="33"/>
      <c r="F588" s="33"/>
      <c r="G588" s="33"/>
      <c r="H588" s="33"/>
      <c r="I588" s="33"/>
      <c r="J588" s="19">
        <f t="shared" si="293"/>
        <v>0</v>
      </c>
      <c r="K588" s="27">
        <f t="shared" ref="K588:L588" si="295">K593</f>
        <v>0</v>
      </c>
      <c r="L588" s="8">
        <f t="shared" si="295"/>
        <v>0</v>
      </c>
      <c r="M588" s="73"/>
    </row>
    <row r="589" spans="1:13" ht="30.75" thickBot="1" x14ac:dyDescent="0.3">
      <c r="A589" s="79"/>
      <c r="B589" s="82"/>
      <c r="C589" s="85"/>
      <c r="D589" s="9" t="s">
        <v>5</v>
      </c>
      <c r="E589" s="33"/>
      <c r="F589" s="33"/>
      <c r="G589" s="33"/>
      <c r="H589" s="33"/>
      <c r="I589" s="33"/>
      <c r="J589" s="19">
        <f t="shared" si="293"/>
        <v>0</v>
      </c>
      <c r="K589" s="27">
        <f t="shared" ref="K589:L589" si="296">K594</f>
        <v>0</v>
      </c>
      <c r="L589" s="8">
        <f t="shared" si="296"/>
        <v>0</v>
      </c>
      <c r="M589" s="73"/>
    </row>
    <row r="590" spans="1:13" ht="16.5" thickBot="1" x14ac:dyDescent="0.3">
      <c r="A590" s="80"/>
      <c r="B590" s="83"/>
      <c r="C590" s="86"/>
      <c r="D590" s="9" t="s">
        <v>6</v>
      </c>
      <c r="E590" s="33"/>
      <c r="F590" s="33"/>
      <c r="G590" s="33"/>
      <c r="H590" s="33"/>
      <c r="I590" s="33"/>
      <c r="J590" s="19">
        <f t="shared" ref="J590" si="297">J586+J587+J588+J589</f>
        <v>16800</v>
      </c>
      <c r="K590" s="27">
        <f t="shared" ref="K590:L590" si="298">K586+K587+K588+K589</f>
        <v>0</v>
      </c>
      <c r="L590" s="8">
        <f t="shared" si="298"/>
        <v>0</v>
      </c>
      <c r="M590" s="74"/>
    </row>
    <row r="591" spans="1:13" ht="45.75" hidden="1" thickBot="1" x14ac:dyDescent="0.3">
      <c r="A591" s="78" t="s">
        <v>184</v>
      </c>
      <c r="B591" s="81" t="s">
        <v>13</v>
      </c>
      <c r="C591" s="84" t="s">
        <v>153</v>
      </c>
      <c r="D591" s="9" t="s">
        <v>17</v>
      </c>
      <c r="E591" s="33"/>
      <c r="F591" s="33"/>
      <c r="G591" s="33"/>
      <c r="H591" s="33"/>
      <c r="I591" s="33"/>
      <c r="J591" s="19">
        <f>J566+J571+J576</f>
        <v>0</v>
      </c>
      <c r="K591" s="27">
        <f t="shared" ref="K591:L591" si="299">K566+K571+K576</f>
        <v>0</v>
      </c>
      <c r="L591" s="8">
        <f t="shared" si="299"/>
        <v>0</v>
      </c>
      <c r="M591" s="72"/>
    </row>
    <row r="592" spans="1:13" ht="45.75" hidden="1" thickBot="1" x14ac:dyDescent="0.3">
      <c r="A592" s="79"/>
      <c r="B592" s="82"/>
      <c r="C592" s="85"/>
      <c r="D592" s="9" t="s">
        <v>3</v>
      </c>
      <c r="E592" s="33"/>
      <c r="F592" s="33"/>
      <c r="G592" s="33"/>
      <c r="H592" s="33"/>
      <c r="I592" s="33"/>
      <c r="J592" s="19">
        <v>0</v>
      </c>
      <c r="K592" s="27">
        <v>0</v>
      </c>
      <c r="L592" s="8">
        <v>0</v>
      </c>
      <c r="M592" s="73"/>
    </row>
    <row r="593" spans="1:13" ht="45.75" hidden="1" thickBot="1" x14ac:dyDescent="0.3">
      <c r="A593" s="79"/>
      <c r="B593" s="82"/>
      <c r="C593" s="85"/>
      <c r="D593" s="9" t="s">
        <v>4</v>
      </c>
      <c r="E593" s="33"/>
      <c r="F593" s="33"/>
      <c r="G593" s="33"/>
      <c r="H593" s="33"/>
      <c r="I593" s="33"/>
      <c r="J593" s="19">
        <v>0</v>
      </c>
      <c r="K593" s="27">
        <v>0</v>
      </c>
      <c r="L593" s="8">
        <v>0</v>
      </c>
      <c r="M593" s="73"/>
    </row>
    <row r="594" spans="1:13" ht="30.75" hidden="1" thickBot="1" x14ac:dyDescent="0.3">
      <c r="A594" s="79"/>
      <c r="B594" s="82"/>
      <c r="C594" s="85"/>
      <c r="D594" s="9" t="s">
        <v>5</v>
      </c>
      <c r="E594" s="33"/>
      <c r="F594" s="33"/>
      <c r="G594" s="33"/>
      <c r="H594" s="33"/>
      <c r="I594" s="33"/>
      <c r="J594" s="19">
        <v>0</v>
      </c>
      <c r="K594" s="27">
        <v>0</v>
      </c>
      <c r="L594" s="8">
        <v>0</v>
      </c>
      <c r="M594" s="73"/>
    </row>
    <row r="595" spans="1:13" ht="16.5" hidden="1" thickBot="1" x14ac:dyDescent="0.3">
      <c r="A595" s="80"/>
      <c r="B595" s="83"/>
      <c r="C595" s="86"/>
      <c r="D595" s="9" t="s">
        <v>6</v>
      </c>
      <c r="E595" s="33"/>
      <c r="F595" s="33"/>
      <c r="G595" s="33"/>
      <c r="H595" s="33"/>
      <c r="I595" s="33"/>
      <c r="J595" s="19">
        <f t="shared" ref="J595" si="300">J591+J592+J593+J594</f>
        <v>0</v>
      </c>
      <c r="K595" s="27">
        <f t="shared" ref="K595:L595" si="301">K591+K592+K593+K594</f>
        <v>0</v>
      </c>
      <c r="L595" s="8">
        <f t="shared" si="301"/>
        <v>0</v>
      </c>
      <c r="M595" s="74"/>
    </row>
    <row r="596" spans="1:13" ht="45.75" hidden="1" customHeight="1" thickBot="1" x14ac:dyDescent="0.3">
      <c r="A596" s="87"/>
      <c r="B596" s="81" t="s">
        <v>256</v>
      </c>
      <c r="C596" s="81" t="s">
        <v>19</v>
      </c>
      <c r="D596" s="9" t="s">
        <v>17</v>
      </c>
      <c r="E596" s="33"/>
      <c r="F596" s="33"/>
      <c r="G596" s="33"/>
      <c r="H596" s="33"/>
      <c r="I596" s="33"/>
      <c r="J596" s="19">
        <f>J611+J616+J621+J626+J631+J636+J641</f>
        <v>0</v>
      </c>
      <c r="K596" s="27">
        <f>K611+K616+K621+K626+K631+K636+K641+K646</f>
        <v>0</v>
      </c>
      <c r="L596" s="8">
        <f t="shared" ref="L596" si="302">L611+L616+L621+L626+L631+L636+L641</f>
        <v>0</v>
      </c>
      <c r="M596" s="59"/>
    </row>
    <row r="597" spans="1:13" ht="45.75" hidden="1" thickBot="1" x14ac:dyDescent="0.3">
      <c r="A597" s="88"/>
      <c r="B597" s="82"/>
      <c r="C597" s="82"/>
      <c r="D597" s="9" t="s">
        <v>3</v>
      </c>
      <c r="E597" s="33"/>
      <c r="F597" s="33"/>
      <c r="G597" s="33"/>
      <c r="H597" s="33"/>
      <c r="I597" s="33"/>
      <c r="J597" s="19">
        <v>0</v>
      </c>
      <c r="K597" s="27">
        <v>0</v>
      </c>
      <c r="L597" s="8">
        <v>0</v>
      </c>
      <c r="M597" s="60"/>
    </row>
    <row r="598" spans="1:13" ht="45.75" hidden="1" thickBot="1" x14ac:dyDescent="0.3">
      <c r="A598" s="88"/>
      <c r="B598" s="82"/>
      <c r="C598" s="82"/>
      <c r="D598" s="9" t="s">
        <v>4</v>
      </c>
      <c r="E598" s="33"/>
      <c r="F598" s="33"/>
      <c r="G598" s="33"/>
      <c r="H598" s="33"/>
      <c r="I598" s="33"/>
      <c r="J598" s="19">
        <v>0</v>
      </c>
      <c r="K598" s="27">
        <v>0</v>
      </c>
      <c r="L598" s="8">
        <v>0</v>
      </c>
      <c r="M598" s="60"/>
    </row>
    <row r="599" spans="1:13" ht="30.75" hidden="1" thickBot="1" x14ac:dyDescent="0.3">
      <c r="A599" s="88"/>
      <c r="B599" s="82"/>
      <c r="C599" s="82"/>
      <c r="D599" s="9" t="s">
        <v>5</v>
      </c>
      <c r="E599" s="33"/>
      <c r="F599" s="33"/>
      <c r="G599" s="33"/>
      <c r="H599" s="33"/>
      <c r="I599" s="33"/>
      <c r="J599" s="19">
        <v>0</v>
      </c>
      <c r="K599" s="27">
        <v>0</v>
      </c>
      <c r="L599" s="8">
        <v>0</v>
      </c>
      <c r="M599" s="60"/>
    </row>
    <row r="600" spans="1:13" ht="54.75" hidden="1" customHeight="1" thickBot="1" x14ac:dyDescent="0.3">
      <c r="A600" s="89"/>
      <c r="B600" s="83"/>
      <c r="C600" s="83"/>
      <c r="D600" s="9" t="s">
        <v>6</v>
      </c>
      <c r="E600" s="33"/>
      <c r="F600" s="33"/>
      <c r="G600" s="33"/>
      <c r="H600" s="33"/>
      <c r="I600" s="33"/>
      <c r="J600" s="19">
        <f t="shared" ref="J600" si="303">J596+J597+J598+J599</f>
        <v>0</v>
      </c>
      <c r="K600" s="27">
        <f t="shared" ref="K600:L600" si="304">K596+K597+K598+K599</f>
        <v>0</v>
      </c>
      <c r="L600" s="8">
        <f t="shared" si="304"/>
        <v>0</v>
      </c>
      <c r="M600" s="61"/>
    </row>
    <row r="601" spans="1:13" ht="46.5" hidden="1" customHeight="1" thickBot="1" x14ac:dyDescent="0.3">
      <c r="A601" s="87">
        <v>31</v>
      </c>
      <c r="B601" s="81" t="s">
        <v>94</v>
      </c>
      <c r="C601" s="84" t="s">
        <v>28</v>
      </c>
      <c r="D601" s="9" t="s">
        <v>17</v>
      </c>
      <c r="E601" s="33"/>
      <c r="F601" s="33"/>
      <c r="G601" s="33"/>
      <c r="H601" s="33"/>
      <c r="I601" s="33"/>
      <c r="J601" s="19">
        <f t="shared" ref="J601:J604" si="305">J606</f>
        <v>0</v>
      </c>
      <c r="K601" s="27">
        <f t="shared" ref="K601:L601" si="306">K606</f>
        <v>0</v>
      </c>
      <c r="L601" s="8">
        <f t="shared" si="306"/>
        <v>0</v>
      </c>
      <c r="M601" s="72" t="s">
        <v>95</v>
      </c>
    </row>
    <row r="602" spans="1:13" ht="47.25" hidden="1" customHeight="1" thickBot="1" x14ac:dyDescent="0.3">
      <c r="A602" s="88"/>
      <c r="B602" s="82"/>
      <c r="C602" s="85"/>
      <c r="D602" s="9" t="s">
        <v>3</v>
      </c>
      <c r="E602" s="33"/>
      <c r="F602" s="33"/>
      <c r="G602" s="33"/>
      <c r="H602" s="33"/>
      <c r="I602" s="33"/>
      <c r="J602" s="19">
        <f t="shared" si="305"/>
        <v>0</v>
      </c>
      <c r="K602" s="27">
        <f t="shared" ref="K602:L602" si="307">K607</f>
        <v>0</v>
      </c>
      <c r="L602" s="8">
        <f t="shared" si="307"/>
        <v>0</v>
      </c>
      <c r="M602" s="73"/>
    </row>
    <row r="603" spans="1:13" ht="44.25" hidden="1" customHeight="1" thickBot="1" x14ac:dyDescent="0.3">
      <c r="A603" s="88"/>
      <c r="B603" s="82"/>
      <c r="C603" s="85"/>
      <c r="D603" s="9" t="s">
        <v>4</v>
      </c>
      <c r="E603" s="33"/>
      <c r="F603" s="33"/>
      <c r="G603" s="33"/>
      <c r="H603" s="33"/>
      <c r="I603" s="33"/>
      <c r="J603" s="19">
        <f t="shared" si="305"/>
        <v>0</v>
      </c>
      <c r="K603" s="27">
        <f t="shared" ref="K603:L603" si="308">K608</f>
        <v>0</v>
      </c>
      <c r="L603" s="8">
        <f t="shared" si="308"/>
        <v>0</v>
      </c>
      <c r="M603" s="73"/>
    </row>
    <row r="604" spans="1:13" ht="37.5" hidden="1" customHeight="1" thickBot="1" x14ac:dyDescent="0.3">
      <c r="A604" s="88"/>
      <c r="B604" s="82"/>
      <c r="C604" s="85"/>
      <c r="D604" s="9" t="s">
        <v>5</v>
      </c>
      <c r="E604" s="33"/>
      <c r="F604" s="33"/>
      <c r="G604" s="33"/>
      <c r="H604" s="33"/>
      <c r="I604" s="33"/>
      <c r="J604" s="19">
        <f t="shared" si="305"/>
        <v>0</v>
      </c>
      <c r="K604" s="27">
        <f t="shared" ref="K604:L604" si="309">K609</f>
        <v>0</v>
      </c>
      <c r="L604" s="8">
        <f t="shared" si="309"/>
        <v>0</v>
      </c>
      <c r="M604" s="73"/>
    </row>
    <row r="605" spans="1:13" ht="26.25" hidden="1" customHeight="1" thickBot="1" x14ac:dyDescent="0.3">
      <c r="A605" s="89"/>
      <c r="B605" s="83"/>
      <c r="C605" s="86"/>
      <c r="D605" s="9" t="s">
        <v>6</v>
      </c>
      <c r="E605" s="33"/>
      <c r="F605" s="33"/>
      <c r="G605" s="33"/>
      <c r="H605" s="33"/>
      <c r="I605" s="33"/>
      <c r="J605" s="19">
        <f t="shared" ref="J605" si="310">J601+J602+J603+J604</f>
        <v>0</v>
      </c>
      <c r="K605" s="27">
        <f t="shared" ref="K605:L605" si="311">K601+K602+K603+K604</f>
        <v>0</v>
      </c>
      <c r="L605" s="8">
        <f t="shared" si="311"/>
        <v>0</v>
      </c>
      <c r="M605" s="74"/>
    </row>
    <row r="606" spans="1:13" ht="48.75" hidden="1" customHeight="1" thickBot="1" x14ac:dyDescent="0.3">
      <c r="A606" s="78" t="s">
        <v>98</v>
      </c>
      <c r="B606" s="81" t="s">
        <v>97</v>
      </c>
      <c r="C606" s="84"/>
      <c r="D606" s="9" t="s">
        <v>17</v>
      </c>
      <c r="E606" s="33"/>
      <c r="F606" s="33"/>
      <c r="G606" s="33"/>
      <c r="H606" s="33"/>
      <c r="I606" s="33"/>
      <c r="J606" s="19">
        <v>0</v>
      </c>
      <c r="K606" s="27">
        <v>0</v>
      </c>
      <c r="L606" s="8">
        <v>0</v>
      </c>
      <c r="M606" s="72"/>
    </row>
    <row r="607" spans="1:13" ht="47.25" hidden="1" customHeight="1" thickBot="1" x14ac:dyDescent="0.3">
      <c r="A607" s="79"/>
      <c r="B607" s="82"/>
      <c r="C607" s="85"/>
      <c r="D607" s="9" t="s">
        <v>3</v>
      </c>
      <c r="E607" s="33"/>
      <c r="F607" s="33"/>
      <c r="G607" s="33"/>
      <c r="H607" s="33"/>
      <c r="I607" s="33"/>
      <c r="J607" s="19">
        <f t="shared" ref="J607:J609" si="312">J612+J617+J622</f>
        <v>0</v>
      </c>
      <c r="K607" s="27">
        <f t="shared" ref="K607:L607" si="313">K612+K617+K622</f>
        <v>0</v>
      </c>
      <c r="L607" s="8">
        <f t="shared" si="313"/>
        <v>0</v>
      </c>
      <c r="M607" s="73"/>
    </row>
    <row r="608" spans="1:13" ht="48.75" hidden="1" customHeight="1" thickBot="1" x14ac:dyDescent="0.3">
      <c r="A608" s="79"/>
      <c r="B608" s="82"/>
      <c r="C608" s="85"/>
      <c r="D608" s="9" t="s">
        <v>4</v>
      </c>
      <c r="E608" s="33"/>
      <c r="F608" s="33"/>
      <c r="G608" s="33"/>
      <c r="H608" s="33"/>
      <c r="I608" s="33"/>
      <c r="J608" s="19">
        <f t="shared" si="312"/>
        <v>0</v>
      </c>
      <c r="K608" s="27">
        <f t="shared" ref="K608:L608" si="314">K613+K618+K623</f>
        <v>0</v>
      </c>
      <c r="L608" s="8">
        <f t="shared" si="314"/>
        <v>0</v>
      </c>
      <c r="M608" s="73"/>
    </row>
    <row r="609" spans="1:13" ht="42" hidden="1" customHeight="1" thickBot="1" x14ac:dyDescent="0.3">
      <c r="A609" s="79"/>
      <c r="B609" s="82"/>
      <c r="C609" s="85"/>
      <c r="D609" s="9" t="s">
        <v>5</v>
      </c>
      <c r="E609" s="33"/>
      <c r="F609" s="33"/>
      <c r="G609" s="33"/>
      <c r="H609" s="33"/>
      <c r="I609" s="33"/>
      <c r="J609" s="19">
        <f t="shared" si="312"/>
        <v>0</v>
      </c>
      <c r="K609" s="27">
        <f t="shared" ref="K609:L609" si="315">K614+K619+K624</f>
        <v>0</v>
      </c>
      <c r="L609" s="8">
        <f t="shared" si="315"/>
        <v>0</v>
      </c>
      <c r="M609" s="73"/>
    </row>
    <row r="610" spans="1:13" ht="26.25" hidden="1" customHeight="1" thickBot="1" x14ac:dyDescent="0.3">
      <c r="A610" s="80"/>
      <c r="B610" s="83"/>
      <c r="C610" s="86"/>
      <c r="D610" s="9" t="s">
        <v>6</v>
      </c>
      <c r="E610" s="33"/>
      <c r="F610" s="33"/>
      <c r="G610" s="33"/>
      <c r="H610" s="33"/>
      <c r="I610" s="33"/>
      <c r="J610" s="19">
        <f t="shared" ref="J610" si="316">J606+J607+J608+J609</f>
        <v>0</v>
      </c>
      <c r="K610" s="27">
        <f t="shared" ref="K610:L610" si="317">K606+K607+K608+K609</f>
        <v>0</v>
      </c>
      <c r="L610" s="8">
        <f t="shared" si="317"/>
        <v>0</v>
      </c>
      <c r="M610" s="74"/>
    </row>
    <row r="611" spans="1:13" ht="69" hidden="1" customHeight="1" thickBot="1" x14ac:dyDescent="0.3">
      <c r="A611" s="78" t="s">
        <v>99</v>
      </c>
      <c r="B611" s="81" t="s">
        <v>119</v>
      </c>
      <c r="C611" s="84" t="s">
        <v>154</v>
      </c>
      <c r="D611" s="9" t="s">
        <v>17</v>
      </c>
      <c r="E611" s="33"/>
      <c r="F611" s="33"/>
      <c r="G611" s="33"/>
      <c r="H611" s="33"/>
      <c r="I611" s="33"/>
      <c r="J611" s="19">
        <v>0</v>
      </c>
      <c r="K611" s="27">
        <v>0</v>
      </c>
      <c r="L611" s="8">
        <v>0</v>
      </c>
      <c r="M611" s="72"/>
    </row>
    <row r="612" spans="1:13" ht="77.25" hidden="1" customHeight="1" thickBot="1" x14ac:dyDescent="0.3">
      <c r="A612" s="79"/>
      <c r="B612" s="82"/>
      <c r="C612" s="85"/>
      <c r="D612" s="9" t="s">
        <v>3</v>
      </c>
      <c r="E612" s="33"/>
      <c r="F612" s="33"/>
      <c r="G612" s="33"/>
      <c r="H612" s="33"/>
      <c r="I612" s="33"/>
      <c r="J612" s="19">
        <v>0</v>
      </c>
      <c r="K612" s="27">
        <v>0</v>
      </c>
      <c r="L612" s="8">
        <v>0</v>
      </c>
      <c r="M612" s="73"/>
    </row>
    <row r="613" spans="1:13" ht="82.5" hidden="1" customHeight="1" thickBot="1" x14ac:dyDescent="0.3">
      <c r="A613" s="79"/>
      <c r="B613" s="82"/>
      <c r="C613" s="85"/>
      <c r="D613" s="9" t="s">
        <v>4</v>
      </c>
      <c r="E613" s="33"/>
      <c r="F613" s="33"/>
      <c r="G613" s="33"/>
      <c r="H613" s="33"/>
      <c r="I613" s="33"/>
      <c r="J613" s="19">
        <v>0</v>
      </c>
      <c r="K613" s="27">
        <v>0</v>
      </c>
      <c r="L613" s="8">
        <v>0</v>
      </c>
      <c r="M613" s="73"/>
    </row>
    <row r="614" spans="1:13" ht="91.5" hidden="1" customHeight="1" thickBot="1" x14ac:dyDescent="0.3">
      <c r="A614" s="79"/>
      <c r="B614" s="82"/>
      <c r="C614" s="85"/>
      <c r="D614" s="9" t="s">
        <v>5</v>
      </c>
      <c r="E614" s="33"/>
      <c r="F614" s="33"/>
      <c r="G614" s="33"/>
      <c r="H614" s="33"/>
      <c r="I614" s="33"/>
      <c r="J614" s="19">
        <v>0</v>
      </c>
      <c r="K614" s="27">
        <v>0</v>
      </c>
      <c r="L614" s="8">
        <v>0</v>
      </c>
      <c r="M614" s="73"/>
    </row>
    <row r="615" spans="1:13" ht="39" hidden="1" customHeight="1" thickBot="1" x14ac:dyDescent="0.3">
      <c r="A615" s="80"/>
      <c r="B615" s="83"/>
      <c r="C615" s="86"/>
      <c r="D615" s="9" t="s">
        <v>6</v>
      </c>
      <c r="E615" s="33"/>
      <c r="F615" s="33"/>
      <c r="G615" s="33"/>
      <c r="H615" s="33"/>
      <c r="I615" s="33"/>
      <c r="J615" s="19">
        <f t="shared" ref="J615" si="318">J611+J612+J613+J614</f>
        <v>0</v>
      </c>
      <c r="K615" s="27">
        <f t="shared" ref="K615:L615" si="319">K611+K612+K613+K614</f>
        <v>0</v>
      </c>
      <c r="L615" s="8">
        <f t="shared" si="319"/>
        <v>0</v>
      </c>
      <c r="M615" s="74"/>
    </row>
    <row r="616" spans="1:13" ht="62.25" hidden="1" customHeight="1" thickBot="1" x14ac:dyDescent="0.3">
      <c r="A616" s="78" t="s">
        <v>100</v>
      </c>
      <c r="B616" s="81" t="s">
        <v>25</v>
      </c>
      <c r="C616" s="84" t="s">
        <v>155</v>
      </c>
      <c r="D616" s="9" t="s">
        <v>17</v>
      </c>
      <c r="E616" s="33"/>
      <c r="F616" s="33"/>
      <c r="G616" s="33"/>
      <c r="H616" s="33"/>
      <c r="I616" s="33"/>
      <c r="J616" s="19">
        <v>0</v>
      </c>
      <c r="K616" s="27">
        <v>0</v>
      </c>
      <c r="L616" s="8">
        <v>0</v>
      </c>
      <c r="M616" s="72"/>
    </row>
    <row r="617" spans="1:13" ht="45.75" hidden="1" thickBot="1" x14ac:dyDescent="0.3">
      <c r="A617" s="79"/>
      <c r="B617" s="97"/>
      <c r="C617" s="85"/>
      <c r="D617" s="9" t="s">
        <v>3</v>
      </c>
      <c r="E617" s="33"/>
      <c r="F617" s="33"/>
      <c r="G617" s="33"/>
      <c r="H617" s="33"/>
      <c r="I617" s="33"/>
      <c r="J617" s="19">
        <v>0</v>
      </c>
      <c r="K617" s="27">
        <v>0</v>
      </c>
      <c r="L617" s="8">
        <v>0</v>
      </c>
      <c r="M617" s="73"/>
    </row>
    <row r="618" spans="1:13" ht="45.75" hidden="1" thickBot="1" x14ac:dyDescent="0.3">
      <c r="A618" s="79"/>
      <c r="B618" s="97"/>
      <c r="C618" s="85"/>
      <c r="D618" s="9" t="s">
        <v>4</v>
      </c>
      <c r="E618" s="33"/>
      <c r="F618" s="33"/>
      <c r="G618" s="33"/>
      <c r="H618" s="33"/>
      <c r="I618" s="33"/>
      <c r="J618" s="19">
        <v>0</v>
      </c>
      <c r="K618" s="27">
        <v>0</v>
      </c>
      <c r="L618" s="8">
        <v>0</v>
      </c>
      <c r="M618" s="73"/>
    </row>
    <row r="619" spans="1:13" ht="52.5" hidden="1" customHeight="1" thickBot="1" x14ac:dyDescent="0.3">
      <c r="A619" s="79"/>
      <c r="B619" s="97"/>
      <c r="C619" s="85"/>
      <c r="D619" s="9" t="s">
        <v>5</v>
      </c>
      <c r="E619" s="33"/>
      <c r="F619" s="33"/>
      <c r="G619" s="33"/>
      <c r="H619" s="33"/>
      <c r="I619" s="33"/>
      <c r="J619" s="19">
        <v>0</v>
      </c>
      <c r="K619" s="27">
        <v>0</v>
      </c>
      <c r="L619" s="8">
        <v>0</v>
      </c>
      <c r="M619" s="73"/>
    </row>
    <row r="620" spans="1:13" ht="39" hidden="1" customHeight="1" thickBot="1" x14ac:dyDescent="0.3">
      <c r="A620" s="80"/>
      <c r="B620" s="98"/>
      <c r="C620" s="86"/>
      <c r="D620" s="9" t="s">
        <v>6</v>
      </c>
      <c r="E620" s="33"/>
      <c r="F620" s="33"/>
      <c r="G620" s="33"/>
      <c r="H620" s="33"/>
      <c r="I620" s="33"/>
      <c r="J620" s="19">
        <f t="shared" ref="J620" si="320">J616+J617+J618+J619</f>
        <v>0</v>
      </c>
      <c r="K620" s="27">
        <f t="shared" ref="K620:L620" si="321">K616+K617+K618+K619</f>
        <v>0</v>
      </c>
      <c r="L620" s="8">
        <f t="shared" si="321"/>
        <v>0</v>
      </c>
      <c r="M620" s="74"/>
    </row>
    <row r="621" spans="1:13" ht="60.75" hidden="1" customHeight="1" thickBot="1" x14ac:dyDescent="0.3">
      <c r="A621" s="78" t="s">
        <v>112</v>
      </c>
      <c r="B621" s="81" t="s">
        <v>27</v>
      </c>
      <c r="C621" s="84" t="s">
        <v>156</v>
      </c>
      <c r="D621" s="9" t="s">
        <v>17</v>
      </c>
      <c r="E621" s="33"/>
      <c r="F621" s="33"/>
      <c r="G621" s="33"/>
      <c r="H621" s="33"/>
      <c r="I621" s="33"/>
      <c r="J621" s="19">
        <v>0</v>
      </c>
      <c r="K621" s="27">
        <v>0</v>
      </c>
      <c r="L621" s="8">
        <v>0</v>
      </c>
      <c r="M621" s="72"/>
    </row>
    <row r="622" spans="1:13" ht="61.5" hidden="1" customHeight="1" thickBot="1" x14ac:dyDescent="0.3">
      <c r="A622" s="79"/>
      <c r="B622" s="97"/>
      <c r="C622" s="85"/>
      <c r="D622" s="9" t="s">
        <v>3</v>
      </c>
      <c r="E622" s="33"/>
      <c r="F622" s="33"/>
      <c r="G622" s="33"/>
      <c r="H622" s="33"/>
      <c r="I622" s="33"/>
      <c r="J622" s="19">
        <v>0</v>
      </c>
      <c r="K622" s="27">
        <v>0</v>
      </c>
      <c r="L622" s="8">
        <v>0</v>
      </c>
      <c r="M622" s="73"/>
    </row>
    <row r="623" spans="1:13" ht="59.25" hidden="1" customHeight="1" thickBot="1" x14ac:dyDescent="0.3">
      <c r="A623" s="79"/>
      <c r="B623" s="97"/>
      <c r="C623" s="85"/>
      <c r="D623" s="9" t="s">
        <v>4</v>
      </c>
      <c r="E623" s="33"/>
      <c r="F623" s="33"/>
      <c r="G623" s="33"/>
      <c r="H623" s="33"/>
      <c r="I623" s="33"/>
      <c r="J623" s="19">
        <v>0</v>
      </c>
      <c r="K623" s="27">
        <v>0</v>
      </c>
      <c r="L623" s="8">
        <v>0</v>
      </c>
      <c r="M623" s="73"/>
    </row>
    <row r="624" spans="1:13" ht="33" hidden="1" customHeight="1" thickBot="1" x14ac:dyDescent="0.3">
      <c r="A624" s="79"/>
      <c r="B624" s="97"/>
      <c r="C624" s="85"/>
      <c r="D624" s="9" t="s">
        <v>5</v>
      </c>
      <c r="E624" s="33"/>
      <c r="F624" s="33"/>
      <c r="G624" s="33"/>
      <c r="H624" s="33"/>
      <c r="I624" s="33"/>
      <c r="J624" s="19">
        <v>0</v>
      </c>
      <c r="K624" s="27">
        <v>0</v>
      </c>
      <c r="L624" s="8">
        <v>0</v>
      </c>
      <c r="M624" s="73"/>
    </row>
    <row r="625" spans="1:13" ht="39.75" hidden="1" customHeight="1" thickBot="1" x14ac:dyDescent="0.3">
      <c r="A625" s="80"/>
      <c r="B625" s="98"/>
      <c r="C625" s="86"/>
      <c r="D625" s="9" t="s">
        <v>6</v>
      </c>
      <c r="E625" s="33"/>
      <c r="F625" s="33"/>
      <c r="G625" s="33"/>
      <c r="H625" s="33"/>
      <c r="I625" s="33"/>
      <c r="J625" s="19">
        <f t="shared" ref="J625" si="322">J621+J622+J623+J624</f>
        <v>0</v>
      </c>
      <c r="K625" s="27">
        <f t="shared" ref="K625:L625" si="323">K621+K622+K623+K624</f>
        <v>0</v>
      </c>
      <c r="L625" s="8">
        <f t="shared" si="323"/>
        <v>0</v>
      </c>
      <c r="M625" s="74"/>
    </row>
    <row r="626" spans="1:13" ht="66" hidden="1" customHeight="1" thickBot="1" x14ac:dyDescent="0.3">
      <c r="A626" s="78" t="s">
        <v>113</v>
      </c>
      <c r="B626" s="81" t="s">
        <v>106</v>
      </c>
      <c r="C626" s="84" t="s">
        <v>161</v>
      </c>
      <c r="D626" s="9" t="s">
        <v>17</v>
      </c>
      <c r="E626" s="33"/>
      <c r="F626" s="33"/>
      <c r="G626" s="33"/>
      <c r="H626" s="33"/>
      <c r="I626" s="33"/>
      <c r="J626" s="19">
        <v>0</v>
      </c>
      <c r="K626" s="27">
        <v>0</v>
      </c>
      <c r="L626" s="8">
        <v>0</v>
      </c>
      <c r="M626" s="72"/>
    </row>
    <row r="627" spans="1:13" ht="65.25" hidden="1" customHeight="1" thickBot="1" x14ac:dyDescent="0.3">
      <c r="A627" s="79"/>
      <c r="B627" s="97"/>
      <c r="C627" s="85"/>
      <c r="D627" s="9" t="s">
        <v>3</v>
      </c>
      <c r="E627" s="33"/>
      <c r="F627" s="33"/>
      <c r="G627" s="33"/>
      <c r="H627" s="33"/>
      <c r="I627" s="33"/>
      <c r="J627" s="19">
        <v>0</v>
      </c>
      <c r="K627" s="27">
        <v>0</v>
      </c>
      <c r="L627" s="8">
        <v>0</v>
      </c>
      <c r="M627" s="73"/>
    </row>
    <row r="628" spans="1:13" ht="62.25" hidden="1" customHeight="1" thickBot="1" x14ac:dyDescent="0.3">
      <c r="A628" s="79"/>
      <c r="B628" s="97"/>
      <c r="C628" s="85"/>
      <c r="D628" s="9" t="s">
        <v>4</v>
      </c>
      <c r="E628" s="33"/>
      <c r="F628" s="33"/>
      <c r="G628" s="33"/>
      <c r="H628" s="33"/>
      <c r="I628" s="33"/>
      <c r="J628" s="19">
        <v>0</v>
      </c>
      <c r="K628" s="27">
        <v>0</v>
      </c>
      <c r="L628" s="8">
        <v>0</v>
      </c>
      <c r="M628" s="73"/>
    </row>
    <row r="629" spans="1:13" ht="37.5" hidden="1" customHeight="1" thickBot="1" x14ac:dyDescent="0.3">
      <c r="A629" s="79"/>
      <c r="B629" s="97"/>
      <c r="C629" s="85"/>
      <c r="D629" s="9" t="s">
        <v>5</v>
      </c>
      <c r="E629" s="33"/>
      <c r="F629" s="33"/>
      <c r="G629" s="33"/>
      <c r="H629" s="33"/>
      <c r="I629" s="33"/>
      <c r="J629" s="19">
        <v>0</v>
      </c>
      <c r="K629" s="27">
        <v>0</v>
      </c>
      <c r="L629" s="8">
        <v>0</v>
      </c>
      <c r="M629" s="73"/>
    </row>
    <row r="630" spans="1:13" ht="26.25" hidden="1" customHeight="1" thickBot="1" x14ac:dyDescent="0.3">
      <c r="A630" s="80"/>
      <c r="B630" s="98"/>
      <c r="C630" s="86"/>
      <c r="D630" s="9" t="s">
        <v>6</v>
      </c>
      <c r="E630" s="33"/>
      <c r="F630" s="33"/>
      <c r="G630" s="33"/>
      <c r="H630" s="33"/>
      <c r="I630" s="33"/>
      <c r="J630" s="19">
        <f t="shared" ref="J630" si="324">J626+J627+J628+J629</f>
        <v>0</v>
      </c>
      <c r="K630" s="27">
        <f t="shared" ref="K630:L630" si="325">K626+K627+K628+K629</f>
        <v>0</v>
      </c>
      <c r="L630" s="8">
        <f t="shared" si="325"/>
        <v>0</v>
      </c>
      <c r="M630" s="74"/>
    </row>
    <row r="631" spans="1:13" ht="52.5" hidden="1" customHeight="1" thickBot="1" x14ac:dyDescent="0.3">
      <c r="A631" s="78" t="s">
        <v>114</v>
      </c>
      <c r="B631" s="81" t="s">
        <v>118</v>
      </c>
      <c r="C631" s="84" t="s">
        <v>160</v>
      </c>
      <c r="D631" s="9" t="s">
        <v>17</v>
      </c>
      <c r="E631" s="33"/>
      <c r="F631" s="33"/>
      <c r="G631" s="33"/>
      <c r="H631" s="33"/>
      <c r="I631" s="33"/>
      <c r="J631" s="19">
        <v>0</v>
      </c>
      <c r="K631" s="27">
        <v>0</v>
      </c>
      <c r="L631" s="8">
        <v>0</v>
      </c>
      <c r="M631" s="72"/>
    </row>
    <row r="632" spans="1:13" ht="47.25" hidden="1" customHeight="1" thickBot="1" x14ac:dyDescent="0.3">
      <c r="A632" s="79"/>
      <c r="B632" s="97"/>
      <c r="C632" s="85"/>
      <c r="D632" s="9" t="s">
        <v>3</v>
      </c>
      <c r="E632" s="33"/>
      <c r="F632" s="33"/>
      <c r="G632" s="33"/>
      <c r="H632" s="33"/>
      <c r="I632" s="33"/>
      <c r="J632" s="19">
        <v>0</v>
      </c>
      <c r="K632" s="27">
        <v>0</v>
      </c>
      <c r="L632" s="8">
        <v>0</v>
      </c>
      <c r="M632" s="73"/>
    </row>
    <row r="633" spans="1:13" ht="47.25" hidden="1" customHeight="1" thickBot="1" x14ac:dyDescent="0.3">
      <c r="A633" s="79"/>
      <c r="B633" s="97"/>
      <c r="C633" s="85"/>
      <c r="D633" s="9" t="s">
        <v>4</v>
      </c>
      <c r="E633" s="33"/>
      <c r="F633" s="33"/>
      <c r="G633" s="33"/>
      <c r="H633" s="33"/>
      <c r="I633" s="33"/>
      <c r="J633" s="19">
        <v>0</v>
      </c>
      <c r="K633" s="27">
        <v>0</v>
      </c>
      <c r="L633" s="8">
        <v>0</v>
      </c>
      <c r="M633" s="73"/>
    </row>
    <row r="634" spans="1:13" ht="39.75" hidden="1" customHeight="1" thickBot="1" x14ac:dyDescent="0.3">
      <c r="A634" s="79"/>
      <c r="B634" s="97"/>
      <c r="C634" s="85"/>
      <c r="D634" s="9" t="s">
        <v>5</v>
      </c>
      <c r="E634" s="33"/>
      <c r="F634" s="33"/>
      <c r="G634" s="33"/>
      <c r="H634" s="33"/>
      <c r="I634" s="33"/>
      <c r="J634" s="19">
        <v>0</v>
      </c>
      <c r="K634" s="27">
        <v>0</v>
      </c>
      <c r="L634" s="8">
        <v>0</v>
      </c>
      <c r="M634" s="73"/>
    </row>
    <row r="635" spans="1:13" ht="26.25" hidden="1" customHeight="1" thickBot="1" x14ac:dyDescent="0.3">
      <c r="A635" s="80"/>
      <c r="B635" s="98"/>
      <c r="C635" s="86"/>
      <c r="D635" s="9" t="s">
        <v>6</v>
      </c>
      <c r="E635" s="33"/>
      <c r="F635" s="33"/>
      <c r="G635" s="33"/>
      <c r="H635" s="33"/>
      <c r="I635" s="33"/>
      <c r="J635" s="19">
        <f t="shared" ref="J635:L635" si="326">J631+J632+J633+J634</f>
        <v>0</v>
      </c>
      <c r="K635" s="27">
        <f t="shared" si="326"/>
        <v>0</v>
      </c>
      <c r="L635" s="8">
        <f t="shared" si="326"/>
        <v>0</v>
      </c>
      <c r="M635" s="74"/>
    </row>
    <row r="636" spans="1:13" ht="49.5" hidden="1" customHeight="1" thickBot="1" x14ac:dyDescent="0.3">
      <c r="A636" s="78" t="s">
        <v>115</v>
      </c>
      <c r="B636" s="81" t="s">
        <v>123</v>
      </c>
      <c r="C636" s="84" t="s">
        <v>124</v>
      </c>
      <c r="D636" s="9" t="s">
        <v>17</v>
      </c>
      <c r="E636" s="33"/>
      <c r="F636" s="33"/>
      <c r="G636" s="33"/>
      <c r="H636" s="33"/>
      <c r="I636" s="33"/>
      <c r="J636" s="19">
        <v>0</v>
      </c>
      <c r="K636" s="27">
        <v>0</v>
      </c>
      <c r="L636" s="8">
        <v>0</v>
      </c>
      <c r="M636" s="72"/>
    </row>
    <row r="637" spans="1:13" ht="44.25" hidden="1" customHeight="1" thickBot="1" x14ac:dyDescent="0.3">
      <c r="A637" s="79"/>
      <c r="B637" s="97"/>
      <c r="C637" s="85"/>
      <c r="D637" s="9" t="s">
        <v>3</v>
      </c>
      <c r="E637" s="33"/>
      <c r="F637" s="33"/>
      <c r="G637" s="33"/>
      <c r="H637" s="33"/>
      <c r="I637" s="33"/>
      <c r="J637" s="19">
        <v>0</v>
      </c>
      <c r="K637" s="27">
        <v>0</v>
      </c>
      <c r="L637" s="8">
        <v>0</v>
      </c>
      <c r="M637" s="73"/>
    </row>
    <row r="638" spans="1:13" ht="45" hidden="1" customHeight="1" thickBot="1" x14ac:dyDescent="0.3">
      <c r="A638" s="79"/>
      <c r="B638" s="97"/>
      <c r="C638" s="85"/>
      <c r="D638" s="9" t="s">
        <v>4</v>
      </c>
      <c r="E638" s="33"/>
      <c r="F638" s="33"/>
      <c r="G638" s="33"/>
      <c r="H638" s="33"/>
      <c r="I638" s="33"/>
      <c r="J638" s="19">
        <v>0</v>
      </c>
      <c r="K638" s="27">
        <v>0</v>
      </c>
      <c r="L638" s="8">
        <v>0</v>
      </c>
      <c r="M638" s="73"/>
    </row>
    <row r="639" spans="1:13" ht="36.75" hidden="1" customHeight="1" thickBot="1" x14ac:dyDescent="0.3">
      <c r="A639" s="79"/>
      <c r="B639" s="97"/>
      <c r="C639" s="85"/>
      <c r="D639" s="9" t="s">
        <v>5</v>
      </c>
      <c r="E639" s="33"/>
      <c r="F639" s="33"/>
      <c r="G639" s="33"/>
      <c r="H639" s="33"/>
      <c r="I639" s="33"/>
      <c r="J639" s="19">
        <v>0</v>
      </c>
      <c r="K639" s="27">
        <v>0</v>
      </c>
      <c r="L639" s="8">
        <v>0</v>
      </c>
      <c r="M639" s="73"/>
    </row>
    <row r="640" spans="1:13" ht="26.25" hidden="1" customHeight="1" thickBot="1" x14ac:dyDescent="0.3">
      <c r="A640" s="80"/>
      <c r="B640" s="98"/>
      <c r="C640" s="86"/>
      <c r="D640" s="9" t="s">
        <v>6</v>
      </c>
      <c r="E640" s="33"/>
      <c r="F640" s="33"/>
      <c r="G640" s="33"/>
      <c r="H640" s="33"/>
      <c r="I640" s="33"/>
      <c r="J640" s="19">
        <f t="shared" ref="J640:L640" si="327">J636+J637+J638+J639</f>
        <v>0</v>
      </c>
      <c r="K640" s="27">
        <f t="shared" si="327"/>
        <v>0</v>
      </c>
      <c r="L640" s="8">
        <f t="shared" si="327"/>
        <v>0</v>
      </c>
      <c r="M640" s="74"/>
    </row>
    <row r="641" spans="1:13" ht="52.5" hidden="1" customHeight="1" thickBot="1" x14ac:dyDescent="0.3">
      <c r="A641" s="78" t="s">
        <v>116</v>
      </c>
      <c r="B641" s="81" t="s">
        <v>157</v>
      </c>
      <c r="C641" s="84" t="s">
        <v>158</v>
      </c>
      <c r="D641" s="9" t="s">
        <v>17</v>
      </c>
      <c r="E641" s="33"/>
      <c r="F641" s="33"/>
      <c r="G641" s="33"/>
      <c r="H641" s="33"/>
      <c r="I641" s="33"/>
      <c r="J641" s="19">
        <v>0</v>
      </c>
      <c r="K641" s="27">
        <v>0</v>
      </c>
      <c r="L641" s="8">
        <v>0</v>
      </c>
      <c r="M641" s="72"/>
    </row>
    <row r="642" spans="1:13" ht="47.25" hidden="1" customHeight="1" thickBot="1" x14ac:dyDescent="0.3">
      <c r="A642" s="79"/>
      <c r="B642" s="97"/>
      <c r="C642" s="85"/>
      <c r="D642" s="9" t="s">
        <v>3</v>
      </c>
      <c r="E642" s="33"/>
      <c r="F642" s="33"/>
      <c r="G642" s="33"/>
      <c r="H642" s="33"/>
      <c r="I642" s="33"/>
      <c r="J642" s="19">
        <v>0</v>
      </c>
      <c r="K642" s="27">
        <v>0</v>
      </c>
      <c r="L642" s="8">
        <v>0</v>
      </c>
      <c r="M642" s="73"/>
    </row>
    <row r="643" spans="1:13" ht="44.25" hidden="1" customHeight="1" thickBot="1" x14ac:dyDescent="0.3">
      <c r="A643" s="79"/>
      <c r="B643" s="97"/>
      <c r="C643" s="85"/>
      <c r="D643" s="9" t="s">
        <v>4</v>
      </c>
      <c r="E643" s="33"/>
      <c r="F643" s="33"/>
      <c r="G643" s="33"/>
      <c r="H643" s="33"/>
      <c r="I643" s="33"/>
      <c r="J643" s="19">
        <v>0</v>
      </c>
      <c r="K643" s="27">
        <v>0</v>
      </c>
      <c r="L643" s="8">
        <v>0</v>
      </c>
      <c r="M643" s="73"/>
    </row>
    <row r="644" spans="1:13" ht="39.75" hidden="1" customHeight="1" thickBot="1" x14ac:dyDescent="0.3">
      <c r="A644" s="79"/>
      <c r="B644" s="97"/>
      <c r="C644" s="85"/>
      <c r="D644" s="9" t="s">
        <v>5</v>
      </c>
      <c r="E644" s="33"/>
      <c r="F644" s="33"/>
      <c r="G644" s="33"/>
      <c r="H644" s="33"/>
      <c r="I644" s="33"/>
      <c r="J644" s="19">
        <v>0</v>
      </c>
      <c r="K644" s="27">
        <v>0</v>
      </c>
      <c r="L644" s="8">
        <v>0</v>
      </c>
      <c r="M644" s="73"/>
    </row>
    <row r="645" spans="1:13" ht="26.25" hidden="1" customHeight="1" thickBot="1" x14ac:dyDescent="0.3">
      <c r="A645" s="80"/>
      <c r="B645" s="98"/>
      <c r="C645" s="86"/>
      <c r="D645" s="9" t="s">
        <v>6</v>
      </c>
      <c r="E645" s="33"/>
      <c r="F645" s="33"/>
      <c r="G645" s="33"/>
      <c r="H645" s="33"/>
      <c r="I645" s="33"/>
      <c r="J645" s="19">
        <f t="shared" ref="J645:L645" si="328">J641+J642+J643+J644</f>
        <v>0</v>
      </c>
      <c r="K645" s="27">
        <f t="shared" si="328"/>
        <v>0</v>
      </c>
      <c r="L645" s="8">
        <f t="shared" si="328"/>
        <v>0</v>
      </c>
      <c r="M645" s="74"/>
    </row>
    <row r="646" spans="1:13" ht="49.5" hidden="1" customHeight="1" thickBot="1" x14ac:dyDescent="0.3">
      <c r="A646" s="78" t="s">
        <v>117</v>
      </c>
      <c r="B646" s="81" t="s">
        <v>125</v>
      </c>
      <c r="C646" s="84" t="s">
        <v>124</v>
      </c>
      <c r="D646" s="9" t="s">
        <v>17</v>
      </c>
      <c r="E646" s="33"/>
      <c r="F646" s="33"/>
      <c r="G646" s="33"/>
      <c r="H646" s="33"/>
      <c r="I646" s="33"/>
      <c r="J646" s="19">
        <v>0</v>
      </c>
      <c r="K646" s="27">
        <v>0</v>
      </c>
      <c r="L646" s="8">
        <v>0</v>
      </c>
      <c r="M646" s="72"/>
    </row>
    <row r="647" spans="1:13" ht="48" hidden="1" customHeight="1" thickBot="1" x14ac:dyDescent="0.3">
      <c r="A647" s="79"/>
      <c r="B647" s="97"/>
      <c r="C647" s="85"/>
      <c r="D647" s="9" t="s">
        <v>3</v>
      </c>
      <c r="E647" s="33"/>
      <c r="F647" s="33"/>
      <c r="G647" s="33"/>
      <c r="H647" s="33"/>
      <c r="I647" s="33"/>
      <c r="J647" s="19">
        <v>0</v>
      </c>
      <c r="K647" s="27">
        <v>0</v>
      </c>
      <c r="L647" s="8">
        <v>0</v>
      </c>
      <c r="M647" s="73"/>
    </row>
    <row r="648" spans="1:13" ht="47.25" hidden="1" customHeight="1" thickBot="1" x14ac:dyDescent="0.3">
      <c r="A648" s="79"/>
      <c r="B648" s="97"/>
      <c r="C648" s="85"/>
      <c r="D648" s="9" t="s">
        <v>4</v>
      </c>
      <c r="E648" s="33"/>
      <c r="F648" s="33"/>
      <c r="G648" s="33"/>
      <c r="H648" s="33"/>
      <c r="I648" s="33"/>
      <c r="J648" s="19">
        <v>0</v>
      </c>
      <c r="K648" s="27">
        <v>0</v>
      </c>
      <c r="L648" s="8">
        <v>0</v>
      </c>
      <c r="M648" s="73"/>
    </row>
    <row r="649" spans="1:13" ht="38.25" hidden="1" customHeight="1" thickBot="1" x14ac:dyDescent="0.3">
      <c r="A649" s="79"/>
      <c r="B649" s="97"/>
      <c r="C649" s="85"/>
      <c r="D649" s="9" t="s">
        <v>5</v>
      </c>
      <c r="E649" s="33"/>
      <c r="F649" s="33"/>
      <c r="G649" s="33"/>
      <c r="H649" s="33"/>
      <c r="I649" s="33"/>
      <c r="J649" s="19">
        <v>0</v>
      </c>
      <c r="K649" s="27">
        <v>0</v>
      </c>
      <c r="L649" s="8">
        <v>0</v>
      </c>
      <c r="M649" s="73"/>
    </row>
    <row r="650" spans="1:13" ht="26.25" hidden="1" customHeight="1" thickBot="1" x14ac:dyDescent="0.3">
      <c r="A650" s="80"/>
      <c r="B650" s="98"/>
      <c r="C650" s="86"/>
      <c r="D650" s="9" t="s">
        <v>6</v>
      </c>
      <c r="E650" s="33"/>
      <c r="F650" s="33"/>
      <c r="G650" s="33"/>
      <c r="H650" s="33"/>
      <c r="I650" s="33"/>
      <c r="J650" s="19">
        <f t="shared" ref="J650:L650" si="329">J646+J647+J648+J649</f>
        <v>0</v>
      </c>
      <c r="K650" s="27">
        <f t="shared" si="329"/>
        <v>0</v>
      </c>
      <c r="L650" s="8">
        <f t="shared" si="329"/>
        <v>0</v>
      </c>
      <c r="M650" s="74"/>
    </row>
    <row r="651" spans="1:13" ht="15.75" x14ac:dyDescent="0.25">
      <c r="A651" s="4"/>
      <c r="B651" s="5"/>
      <c r="C651" s="5"/>
      <c r="D651" s="6"/>
      <c r="E651" s="6"/>
      <c r="F651" s="6"/>
      <c r="G651" s="6"/>
      <c r="H651" s="6"/>
      <c r="I651" s="6"/>
      <c r="J651" s="7"/>
      <c r="K651" s="7"/>
      <c r="L651" s="7"/>
      <c r="M651" s="6"/>
    </row>
    <row r="652" spans="1:13" ht="18.75" customHeight="1" x14ac:dyDescent="0.25">
      <c r="A652" s="93"/>
      <c r="B652" s="94"/>
      <c r="C652" s="94"/>
      <c r="D652" s="94"/>
      <c r="E652" s="94"/>
      <c r="F652" s="94"/>
      <c r="G652" s="94"/>
      <c r="H652" s="94"/>
      <c r="I652" s="94"/>
      <c r="J652" s="94"/>
      <c r="K652" s="94"/>
      <c r="L652" s="94"/>
      <c r="M652" s="94"/>
    </row>
    <row r="653" spans="1:13" ht="15.75" x14ac:dyDescent="0.25">
      <c r="A653" s="3" t="s">
        <v>18</v>
      </c>
    </row>
  </sheetData>
  <mergeCells count="485">
    <mergeCell ref="D174:D175"/>
    <mergeCell ref="D382:D384"/>
    <mergeCell ref="A377:A381"/>
    <mergeCell ref="B377:B381"/>
    <mergeCell ref="C377:C381"/>
    <mergeCell ref="M377:M381"/>
    <mergeCell ref="A362:A366"/>
    <mergeCell ref="B362:B366"/>
    <mergeCell ref="C362:C366"/>
    <mergeCell ref="A372:A376"/>
    <mergeCell ref="M281:M285"/>
    <mergeCell ref="A292:A296"/>
    <mergeCell ref="B292:B296"/>
    <mergeCell ref="C292:C296"/>
    <mergeCell ref="M292:M296"/>
    <mergeCell ref="A312:A316"/>
    <mergeCell ref="B312:B316"/>
    <mergeCell ref="D286:D287"/>
    <mergeCell ref="A297:A301"/>
    <mergeCell ref="M302:M306"/>
    <mergeCell ref="A317:A321"/>
    <mergeCell ref="A357:A361"/>
    <mergeCell ref="C322:C326"/>
    <mergeCell ref="A520:A524"/>
    <mergeCell ref="A505:A509"/>
    <mergeCell ref="C399:C403"/>
    <mergeCell ref="C419:C423"/>
    <mergeCell ref="A424:A428"/>
    <mergeCell ref="B424:B428"/>
    <mergeCell ref="C195:C199"/>
    <mergeCell ref="M195:M199"/>
    <mergeCell ref="M459:M463"/>
    <mergeCell ref="A399:A403"/>
    <mergeCell ref="B399:B403"/>
    <mergeCell ref="A444:A448"/>
    <mergeCell ref="A419:A423"/>
    <mergeCell ref="C429:C433"/>
    <mergeCell ref="A434:A438"/>
    <mergeCell ref="A429:A433"/>
    <mergeCell ref="B429:B433"/>
    <mergeCell ref="A286:A291"/>
    <mergeCell ref="B286:B291"/>
    <mergeCell ref="C286:C291"/>
    <mergeCell ref="M286:M291"/>
    <mergeCell ref="B297:B301"/>
    <mergeCell ref="C337:C341"/>
    <mergeCell ref="M332:M336"/>
    <mergeCell ref="A454:A458"/>
    <mergeCell ref="B454:B458"/>
    <mergeCell ref="C454:C458"/>
    <mergeCell ref="A449:A453"/>
    <mergeCell ref="B449:B453"/>
    <mergeCell ref="C449:C453"/>
    <mergeCell ref="M449:M453"/>
    <mergeCell ref="B500:B504"/>
    <mergeCell ref="A469:A474"/>
    <mergeCell ref="B469:B474"/>
    <mergeCell ref="A495:A499"/>
    <mergeCell ref="C464:C468"/>
    <mergeCell ref="M464:M468"/>
    <mergeCell ref="A464:A468"/>
    <mergeCell ref="B464:B468"/>
    <mergeCell ref="M495:M499"/>
    <mergeCell ref="M490:M494"/>
    <mergeCell ref="M485:M489"/>
    <mergeCell ref="B495:B499"/>
    <mergeCell ref="C495:C499"/>
    <mergeCell ref="D21:D46"/>
    <mergeCell ref="A21:A64"/>
    <mergeCell ref="B21:B64"/>
    <mergeCell ref="C21:C64"/>
    <mergeCell ref="M21:M64"/>
    <mergeCell ref="D65:D67"/>
    <mergeCell ref="D48:D50"/>
    <mergeCell ref="C357:C361"/>
    <mergeCell ref="M357:M361"/>
    <mergeCell ref="B276:B280"/>
    <mergeCell ref="C276:C280"/>
    <mergeCell ref="M276:M280"/>
    <mergeCell ref="A271:A275"/>
    <mergeCell ref="B271:B275"/>
    <mergeCell ref="C271:C275"/>
    <mergeCell ref="M271:M275"/>
    <mergeCell ref="C297:C301"/>
    <mergeCell ref="B317:B321"/>
    <mergeCell ref="C317:C321"/>
    <mergeCell ref="M317:M321"/>
    <mergeCell ref="C327:C331"/>
    <mergeCell ref="A307:A311"/>
    <mergeCell ref="B307:B311"/>
    <mergeCell ref="M352:M356"/>
    <mergeCell ref="A546:A550"/>
    <mergeCell ref="B546:B550"/>
    <mergeCell ref="C546:C550"/>
    <mergeCell ref="M546:M550"/>
    <mergeCell ref="M525:M530"/>
    <mergeCell ref="C626:C630"/>
    <mergeCell ref="B576:B580"/>
    <mergeCell ref="A561:A565"/>
    <mergeCell ref="B561:B565"/>
    <mergeCell ref="C561:C565"/>
    <mergeCell ref="C606:C610"/>
    <mergeCell ref="A581:A585"/>
    <mergeCell ref="B581:B585"/>
    <mergeCell ref="B621:B625"/>
    <mergeCell ref="M581:M585"/>
    <mergeCell ref="M606:M610"/>
    <mergeCell ref="M591:M595"/>
    <mergeCell ref="M601:M605"/>
    <mergeCell ref="A606:A610"/>
    <mergeCell ref="C525:C530"/>
    <mergeCell ref="M561:M565"/>
    <mergeCell ref="A525:A530"/>
    <mergeCell ref="B525:B530"/>
    <mergeCell ref="A541:A545"/>
    <mergeCell ref="C646:C650"/>
    <mergeCell ref="C500:C504"/>
    <mergeCell ref="M500:M504"/>
    <mergeCell ref="A404:A408"/>
    <mergeCell ref="B404:B408"/>
    <mergeCell ref="C404:C408"/>
    <mergeCell ref="B505:B509"/>
    <mergeCell ref="C505:C509"/>
    <mergeCell ref="C434:C438"/>
    <mergeCell ref="M434:M438"/>
    <mergeCell ref="A409:A413"/>
    <mergeCell ref="B409:B413"/>
    <mergeCell ref="C409:C413"/>
    <mergeCell ref="M409:M413"/>
    <mergeCell ref="A414:A418"/>
    <mergeCell ref="B414:B418"/>
    <mergeCell ref="C414:C418"/>
    <mergeCell ref="M414:M418"/>
    <mergeCell ref="A459:A463"/>
    <mergeCell ref="B459:B463"/>
    <mergeCell ref="C459:C463"/>
    <mergeCell ref="M646:M650"/>
    <mergeCell ref="M586:M590"/>
    <mergeCell ref="A576:A580"/>
    <mergeCell ref="M322:M326"/>
    <mergeCell ref="A332:A336"/>
    <mergeCell ref="B332:B336"/>
    <mergeCell ref="C332:C336"/>
    <mergeCell ref="A337:A341"/>
    <mergeCell ref="B337:B341"/>
    <mergeCell ref="A327:A331"/>
    <mergeCell ref="B327:B331"/>
    <mergeCell ref="M297:M301"/>
    <mergeCell ref="M327:M331"/>
    <mergeCell ref="A322:A326"/>
    <mergeCell ref="M312:M316"/>
    <mergeCell ref="C307:C311"/>
    <mergeCell ref="M307:M311"/>
    <mergeCell ref="A266:A270"/>
    <mergeCell ref="B266:B270"/>
    <mergeCell ref="C266:C270"/>
    <mergeCell ref="M266:M270"/>
    <mergeCell ref="D251:D253"/>
    <mergeCell ref="A281:A285"/>
    <mergeCell ref="B281:B285"/>
    <mergeCell ref="C281:C285"/>
    <mergeCell ref="B249:B255"/>
    <mergeCell ref="C249:C255"/>
    <mergeCell ref="M249:M255"/>
    <mergeCell ref="A256:A260"/>
    <mergeCell ref="B256:B260"/>
    <mergeCell ref="C256:C260"/>
    <mergeCell ref="M256:M260"/>
    <mergeCell ref="A261:A265"/>
    <mergeCell ref="B261:B265"/>
    <mergeCell ref="C261:C265"/>
    <mergeCell ref="M261:M265"/>
    <mergeCell ref="A276:A280"/>
    <mergeCell ref="A225:A229"/>
    <mergeCell ref="B225:B229"/>
    <mergeCell ref="C225:C229"/>
    <mergeCell ref="M225:M229"/>
    <mergeCell ref="A230:A234"/>
    <mergeCell ref="B230:B234"/>
    <mergeCell ref="C230:C234"/>
    <mergeCell ref="M230:M234"/>
    <mergeCell ref="A244:A248"/>
    <mergeCell ref="B244:B248"/>
    <mergeCell ref="C244:C248"/>
    <mergeCell ref="M244:M248"/>
    <mergeCell ref="M235:M243"/>
    <mergeCell ref="D237:D241"/>
    <mergeCell ref="M220:M224"/>
    <mergeCell ref="A235:A243"/>
    <mergeCell ref="B235:B243"/>
    <mergeCell ref="A601:A605"/>
    <mergeCell ref="B601:B605"/>
    <mergeCell ref="C601:C605"/>
    <mergeCell ref="A586:A590"/>
    <mergeCell ref="B586:B590"/>
    <mergeCell ref="A485:A489"/>
    <mergeCell ref="B485:B489"/>
    <mergeCell ref="C485:C489"/>
    <mergeCell ref="A490:A494"/>
    <mergeCell ref="B490:B494"/>
    <mergeCell ref="C490:C494"/>
    <mergeCell ref="A515:A519"/>
    <mergeCell ref="B515:B519"/>
    <mergeCell ref="C515:C519"/>
    <mergeCell ref="C586:C590"/>
    <mergeCell ref="A596:A600"/>
    <mergeCell ref="B596:B600"/>
    <mergeCell ref="A500:A504"/>
    <mergeCell ref="A510:A514"/>
    <mergeCell ref="B510:B514"/>
    <mergeCell ref="C510:C514"/>
    <mergeCell ref="A631:A635"/>
    <mergeCell ref="B631:B635"/>
    <mergeCell ref="C631:C635"/>
    <mergeCell ref="A641:A645"/>
    <mergeCell ref="B641:B645"/>
    <mergeCell ref="C641:C645"/>
    <mergeCell ref="A646:A650"/>
    <mergeCell ref="B646:B650"/>
    <mergeCell ref="A536:A540"/>
    <mergeCell ref="B536:B540"/>
    <mergeCell ref="C536:C540"/>
    <mergeCell ref="A616:A620"/>
    <mergeCell ref="A621:A625"/>
    <mergeCell ref="B616:B620"/>
    <mergeCell ref="C616:C620"/>
    <mergeCell ref="C581:C585"/>
    <mergeCell ref="C596:C600"/>
    <mergeCell ref="A611:A615"/>
    <mergeCell ref="C591:C595"/>
    <mergeCell ref="C611:C615"/>
    <mergeCell ref="C576:C580"/>
    <mergeCell ref="A626:A630"/>
    <mergeCell ref="B626:B630"/>
    <mergeCell ref="B606:B610"/>
    <mergeCell ref="M576:M580"/>
    <mergeCell ref="C469:C474"/>
    <mergeCell ref="M469:M474"/>
    <mergeCell ref="B520:B524"/>
    <mergeCell ref="C520:C524"/>
    <mergeCell ref="M520:M524"/>
    <mergeCell ref="M475:M479"/>
    <mergeCell ref="B541:B545"/>
    <mergeCell ref="C541:C545"/>
    <mergeCell ref="M541:M545"/>
    <mergeCell ref="M536:M540"/>
    <mergeCell ref="M515:M519"/>
    <mergeCell ref="M505:M509"/>
    <mergeCell ref="M510:M514"/>
    <mergeCell ref="M444:M448"/>
    <mergeCell ref="M454:M458"/>
    <mergeCell ref="M362:M366"/>
    <mergeCell ref="B352:B356"/>
    <mergeCell ref="C352:C356"/>
    <mergeCell ref="M382:M388"/>
    <mergeCell ref="M404:M408"/>
    <mergeCell ref="M367:M371"/>
    <mergeCell ref="M372:M376"/>
    <mergeCell ref="M424:M428"/>
    <mergeCell ref="B419:B423"/>
    <mergeCell ref="M394:M398"/>
    <mergeCell ref="B357:B361"/>
    <mergeCell ref="B444:B448"/>
    <mergeCell ref="C444:C448"/>
    <mergeCell ref="M399:M403"/>
    <mergeCell ref="B434:B438"/>
    <mergeCell ref="C367:C371"/>
    <mergeCell ref="B389:B393"/>
    <mergeCell ref="C424:C428"/>
    <mergeCell ref="M429:M433"/>
    <mergeCell ref="C389:C393"/>
    <mergeCell ref="M389:M393"/>
    <mergeCell ref="B382:B388"/>
    <mergeCell ref="C382:C388"/>
    <mergeCell ref="B367:B371"/>
    <mergeCell ref="A394:A398"/>
    <mergeCell ref="B394:B398"/>
    <mergeCell ref="C394:C398"/>
    <mergeCell ref="A302:A306"/>
    <mergeCell ref="B302:B306"/>
    <mergeCell ref="C302:C306"/>
    <mergeCell ref="C372:C376"/>
    <mergeCell ref="A347:A351"/>
    <mergeCell ref="B347:B351"/>
    <mergeCell ref="C347:C351"/>
    <mergeCell ref="A389:A393"/>
    <mergeCell ref="A367:A371"/>
    <mergeCell ref="A382:A388"/>
    <mergeCell ref="A352:A356"/>
    <mergeCell ref="A342:A346"/>
    <mergeCell ref="B342:B346"/>
    <mergeCell ref="C342:C346"/>
    <mergeCell ref="B322:B326"/>
    <mergeCell ref="C312:C316"/>
    <mergeCell ref="B143:B147"/>
    <mergeCell ref="C143:C147"/>
    <mergeCell ref="A220:A224"/>
    <mergeCell ref="B220:B224"/>
    <mergeCell ref="C220:C224"/>
    <mergeCell ref="B185:B189"/>
    <mergeCell ref="C185:C189"/>
    <mergeCell ref="A174:A179"/>
    <mergeCell ref="A180:A184"/>
    <mergeCell ref="B180:B184"/>
    <mergeCell ref="C180:C184"/>
    <mergeCell ref="B174:B179"/>
    <mergeCell ref="C174:C179"/>
    <mergeCell ref="B190:B194"/>
    <mergeCell ref="C190:C194"/>
    <mergeCell ref="A195:A199"/>
    <mergeCell ref="A143:A147"/>
    <mergeCell ref="A164:A168"/>
    <mergeCell ref="A159:A163"/>
    <mergeCell ref="B159:B163"/>
    <mergeCell ref="C159:C163"/>
    <mergeCell ref="A169:A173"/>
    <mergeCell ref="B195:B199"/>
    <mergeCell ref="A15:M15"/>
    <mergeCell ref="A16:M16"/>
    <mergeCell ref="M18:M19"/>
    <mergeCell ref="A72:A76"/>
    <mergeCell ref="C18:C19"/>
    <mergeCell ref="D18:D19"/>
    <mergeCell ref="M72:M76"/>
    <mergeCell ref="A77:A81"/>
    <mergeCell ref="B77:B81"/>
    <mergeCell ref="C77:C81"/>
    <mergeCell ref="M77:M81"/>
    <mergeCell ref="A65:A71"/>
    <mergeCell ref="B65:B71"/>
    <mergeCell ref="C65:C71"/>
    <mergeCell ref="M65:M71"/>
    <mergeCell ref="A17:M17"/>
    <mergeCell ref="K18:K19"/>
    <mergeCell ref="L18:L19"/>
    <mergeCell ref="J18:J19"/>
    <mergeCell ref="B72:B76"/>
    <mergeCell ref="A18:A19"/>
    <mergeCell ref="B18:B19"/>
    <mergeCell ref="C72:C76"/>
    <mergeCell ref="E18:I18"/>
    <mergeCell ref="A652:M652"/>
    <mergeCell ref="A566:A570"/>
    <mergeCell ref="B566:B570"/>
    <mergeCell ref="C566:C570"/>
    <mergeCell ref="A571:A575"/>
    <mergeCell ref="B571:B575"/>
    <mergeCell ref="C571:C575"/>
    <mergeCell ref="M566:M570"/>
    <mergeCell ref="M571:M575"/>
    <mergeCell ref="A591:A595"/>
    <mergeCell ref="B591:B595"/>
    <mergeCell ref="M641:M645"/>
    <mergeCell ref="A636:A640"/>
    <mergeCell ref="B636:B640"/>
    <mergeCell ref="C636:C640"/>
    <mergeCell ref="M636:M640"/>
    <mergeCell ref="M631:M635"/>
    <mergeCell ref="C621:C625"/>
    <mergeCell ref="B611:B615"/>
    <mergeCell ref="M626:M630"/>
    <mergeCell ref="M611:M615"/>
    <mergeCell ref="M596:M600"/>
    <mergeCell ref="M621:M625"/>
    <mergeCell ref="M616:M620"/>
    <mergeCell ref="M164:M168"/>
    <mergeCell ref="M154:M158"/>
    <mergeCell ref="B164:B168"/>
    <mergeCell ref="B169:B173"/>
    <mergeCell ref="C169:C173"/>
    <mergeCell ref="C164:C168"/>
    <mergeCell ref="M169:M173"/>
    <mergeCell ref="M82:M86"/>
    <mergeCell ref="A102:A106"/>
    <mergeCell ref="B102:B106"/>
    <mergeCell ref="C102:C106"/>
    <mergeCell ref="M102:M106"/>
    <mergeCell ref="A87:A91"/>
    <mergeCell ref="M87:M91"/>
    <mergeCell ref="A97:A101"/>
    <mergeCell ref="B97:B101"/>
    <mergeCell ref="C97:C101"/>
    <mergeCell ref="M97:M101"/>
    <mergeCell ref="A82:A86"/>
    <mergeCell ref="B82:B86"/>
    <mergeCell ref="C82:C86"/>
    <mergeCell ref="B87:B91"/>
    <mergeCell ref="C87:C91"/>
    <mergeCell ref="C132:C136"/>
    <mergeCell ref="M122:M126"/>
    <mergeCell ref="A132:A136"/>
    <mergeCell ref="M132:M136"/>
    <mergeCell ref="A92:A96"/>
    <mergeCell ref="B92:B96"/>
    <mergeCell ref="C92:C96"/>
    <mergeCell ref="M92:M96"/>
    <mergeCell ref="A127:A131"/>
    <mergeCell ref="M117:M121"/>
    <mergeCell ref="A107:A111"/>
    <mergeCell ref="B107:B111"/>
    <mergeCell ref="C107:C111"/>
    <mergeCell ref="M107:M111"/>
    <mergeCell ref="A112:A116"/>
    <mergeCell ref="B112:B116"/>
    <mergeCell ref="C112:C116"/>
    <mergeCell ref="M112:M116"/>
    <mergeCell ref="A117:A121"/>
    <mergeCell ref="B117:B121"/>
    <mergeCell ref="C117:C121"/>
    <mergeCell ref="A122:A126"/>
    <mergeCell ref="B122:B126"/>
    <mergeCell ref="C122:C126"/>
    <mergeCell ref="B132:B136"/>
    <mergeCell ref="M143:M147"/>
    <mergeCell ref="B127:B131"/>
    <mergeCell ref="C127:C131"/>
    <mergeCell ref="M127:M131"/>
    <mergeCell ref="A137:A142"/>
    <mergeCell ref="B137:B142"/>
    <mergeCell ref="C137:C142"/>
    <mergeCell ref="M137:M142"/>
    <mergeCell ref="A215:A219"/>
    <mergeCell ref="B215:B219"/>
    <mergeCell ref="C215:C219"/>
    <mergeCell ref="M215:M219"/>
    <mergeCell ref="A205:A209"/>
    <mergeCell ref="M174:M179"/>
    <mergeCell ref="A200:A204"/>
    <mergeCell ref="B200:B204"/>
    <mergeCell ref="C200:C204"/>
    <mergeCell ref="M200:M204"/>
    <mergeCell ref="A210:A214"/>
    <mergeCell ref="B210:B214"/>
    <mergeCell ref="C210:C214"/>
    <mergeCell ref="M210:M214"/>
    <mergeCell ref="M180:M184"/>
    <mergeCell ref="A190:A194"/>
    <mergeCell ref="D137:D138"/>
    <mergeCell ref="D469:D470"/>
    <mergeCell ref="D525:D526"/>
    <mergeCell ref="A531:A535"/>
    <mergeCell ref="B531:B535"/>
    <mergeCell ref="C531:C535"/>
    <mergeCell ref="M531:M535"/>
    <mergeCell ref="D53:D62"/>
    <mergeCell ref="M190:M194"/>
    <mergeCell ref="M185:M189"/>
    <mergeCell ref="B205:B209"/>
    <mergeCell ref="C205:C209"/>
    <mergeCell ref="M205:M209"/>
    <mergeCell ref="A185:A189"/>
    <mergeCell ref="M337:M341"/>
    <mergeCell ref="A480:A484"/>
    <mergeCell ref="B480:B484"/>
    <mergeCell ref="A475:A479"/>
    <mergeCell ref="M342:M346"/>
    <mergeCell ref="M347:M351"/>
    <mergeCell ref="M419:M423"/>
    <mergeCell ref="M480:M484"/>
    <mergeCell ref="A439:A443"/>
    <mergeCell ref="B439:B443"/>
    <mergeCell ref="A551:A555"/>
    <mergeCell ref="B551:B555"/>
    <mergeCell ref="C551:C555"/>
    <mergeCell ref="M551:M555"/>
    <mergeCell ref="A556:A560"/>
    <mergeCell ref="B556:B560"/>
    <mergeCell ref="C556:C560"/>
    <mergeCell ref="M556:M560"/>
    <mergeCell ref="A148:A152"/>
    <mergeCell ref="B148:B152"/>
    <mergeCell ref="C148:C152"/>
    <mergeCell ref="M148:M152"/>
    <mergeCell ref="C439:C443"/>
    <mergeCell ref="M439:M443"/>
    <mergeCell ref="B475:B479"/>
    <mergeCell ref="C475:C479"/>
    <mergeCell ref="C480:C484"/>
    <mergeCell ref="C235:C243"/>
    <mergeCell ref="B372:B376"/>
    <mergeCell ref="A249:A255"/>
    <mergeCell ref="M159:M163"/>
    <mergeCell ref="A154:A158"/>
    <mergeCell ref="B154:B158"/>
    <mergeCell ref="C154:C158"/>
  </mergeCells>
  <pageMargins left="0.70866141732283472" right="0.31496062992125984" top="0.74803149606299213" bottom="0.7480314960629921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2019-02-07T12:35:38Z</cp:lastPrinted>
  <dcterms:created xsi:type="dcterms:W3CDTF">2013-11-13T05:48:39Z</dcterms:created>
  <dcterms:modified xsi:type="dcterms:W3CDTF">2019-02-07T12:36:27Z</dcterms:modified>
</cp:coreProperties>
</file>