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450" windowWidth="19440" windowHeight="9165"/>
  </bookViews>
  <sheets>
    <sheet name="Лист1" sheetId="1" r:id="rId1"/>
    <sheet name="Лист2" sheetId="2" r:id="rId2"/>
    <sheet name="Лист3" sheetId="3" r:id="rId3"/>
  </sheets>
  <calcPr calcId="145621"/>
</workbook>
</file>

<file path=xl/calcChain.xml><?xml version="1.0" encoding="utf-8"?>
<calcChain xmlns="http://schemas.openxmlformats.org/spreadsheetml/2006/main">
  <c r="G463" i="1" l="1"/>
  <c r="G465" i="1" l="1"/>
  <c r="G464" i="1"/>
  <c r="G460" i="1"/>
  <c r="G459" i="1"/>
  <c r="I466" i="1" l="1"/>
  <c r="I463" i="1"/>
  <c r="H463" i="1"/>
  <c r="I383" i="1"/>
  <c r="I293" i="1" s="1"/>
  <c r="I458" i="1" s="1"/>
  <c r="H383" i="1"/>
  <c r="H293" i="1" s="1"/>
  <c r="H458" i="1" s="1"/>
  <c r="G383" i="1"/>
  <c r="I402" i="1"/>
  <c r="H402" i="1"/>
  <c r="G402" i="1"/>
  <c r="F402" i="1"/>
  <c r="E401" i="1"/>
  <c r="E400" i="1"/>
  <c r="E399" i="1"/>
  <c r="E398" i="1"/>
  <c r="E402" i="1" s="1"/>
  <c r="I373" i="1"/>
  <c r="I377" i="1" s="1"/>
  <c r="H373" i="1"/>
  <c r="H377" i="1" s="1"/>
  <c r="G373" i="1"/>
  <c r="G377" i="1" s="1"/>
  <c r="I382" i="1"/>
  <c r="H382" i="1"/>
  <c r="G382" i="1"/>
  <c r="F382" i="1"/>
  <c r="E381" i="1"/>
  <c r="E380" i="1"/>
  <c r="E379" i="1"/>
  <c r="E378" i="1"/>
  <c r="F377" i="1"/>
  <c r="E376" i="1"/>
  <c r="E375" i="1"/>
  <c r="E374" i="1"/>
  <c r="I465" i="1"/>
  <c r="I464" i="1"/>
  <c r="I460" i="1"/>
  <c r="I459" i="1"/>
  <c r="I212" i="1"/>
  <c r="H212" i="1"/>
  <c r="G212" i="1"/>
  <c r="F212" i="1"/>
  <c r="E211" i="1"/>
  <c r="E210" i="1"/>
  <c r="E209" i="1"/>
  <c r="E208" i="1"/>
  <c r="I207" i="1"/>
  <c r="H207" i="1"/>
  <c r="G207" i="1"/>
  <c r="F207" i="1"/>
  <c r="E206" i="1"/>
  <c r="E205" i="1"/>
  <c r="E204" i="1"/>
  <c r="E203" i="1"/>
  <c r="E373" i="1" l="1"/>
  <c r="E382" i="1"/>
  <c r="E377" i="1"/>
  <c r="E212" i="1"/>
  <c r="E207" i="1"/>
  <c r="I308" i="1" l="1"/>
  <c r="H308" i="1"/>
  <c r="G308" i="1"/>
  <c r="G293" i="1" s="1"/>
  <c r="G458" i="1" s="1"/>
  <c r="F308" i="1"/>
  <c r="I362" i="1"/>
  <c r="H362" i="1"/>
  <c r="G362" i="1"/>
  <c r="F362" i="1"/>
  <c r="E361" i="1"/>
  <c r="E360" i="1"/>
  <c r="E359" i="1"/>
  <c r="E358" i="1"/>
  <c r="E362" i="1" l="1"/>
  <c r="I428" i="1"/>
  <c r="I132" i="1"/>
  <c r="H132" i="1"/>
  <c r="G132" i="1"/>
  <c r="F132" i="1"/>
  <c r="E132" i="1"/>
  <c r="I248" i="1"/>
  <c r="H248" i="1"/>
  <c r="G248" i="1"/>
  <c r="F248" i="1"/>
  <c r="I292" i="1"/>
  <c r="H292" i="1"/>
  <c r="G292" i="1"/>
  <c r="F292" i="1"/>
  <c r="E291" i="1"/>
  <c r="E290" i="1"/>
  <c r="E289" i="1"/>
  <c r="E288" i="1"/>
  <c r="I287" i="1"/>
  <c r="H287" i="1"/>
  <c r="G287" i="1"/>
  <c r="F287" i="1"/>
  <c r="E286" i="1"/>
  <c r="E285" i="1"/>
  <c r="E284" i="1"/>
  <c r="E283" i="1"/>
  <c r="F463" i="1"/>
  <c r="I202" i="1"/>
  <c r="H202" i="1"/>
  <c r="G202" i="1"/>
  <c r="F202" i="1"/>
  <c r="E201" i="1"/>
  <c r="E200" i="1"/>
  <c r="E199" i="1"/>
  <c r="E198" i="1"/>
  <c r="E292" i="1" l="1"/>
  <c r="E287" i="1"/>
  <c r="E202" i="1"/>
  <c r="I408" i="1"/>
  <c r="H408" i="1"/>
  <c r="G408" i="1"/>
  <c r="F408" i="1"/>
  <c r="I427" i="1"/>
  <c r="H427" i="1"/>
  <c r="G427" i="1"/>
  <c r="F427" i="1"/>
  <c r="E426" i="1"/>
  <c r="E425" i="1"/>
  <c r="E424" i="1"/>
  <c r="E423" i="1"/>
  <c r="E427" i="1" s="1"/>
  <c r="I372" i="1" l="1"/>
  <c r="H372" i="1"/>
  <c r="G372" i="1"/>
  <c r="F372" i="1"/>
  <c r="E371" i="1"/>
  <c r="E370" i="1"/>
  <c r="E369" i="1"/>
  <c r="E368" i="1"/>
  <c r="I367" i="1"/>
  <c r="H367" i="1"/>
  <c r="G367" i="1"/>
  <c r="F367" i="1"/>
  <c r="E366" i="1"/>
  <c r="E365" i="1"/>
  <c r="E364" i="1"/>
  <c r="E363" i="1"/>
  <c r="F468" i="1"/>
  <c r="E372" i="1" l="1"/>
  <c r="E367" i="1"/>
  <c r="I97" i="1"/>
  <c r="H97" i="1"/>
  <c r="G97" i="1"/>
  <c r="F97" i="1"/>
  <c r="I197" i="1"/>
  <c r="H197" i="1"/>
  <c r="G197" i="1"/>
  <c r="F197" i="1"/>
  <c r="E196" i="1"/>
  <c r="E195" i="1"/>
  <c r="E194" i="1"/>
  <c r="E193" i="1"/>
  <c r="I192" i="1"/>
  <c r="H192" i="1"/>
  <c r="G192" i="1"/>
  <c r="F192" i="1"/>
  <c r="E191" i="1"/>
  <c r="E190" i="1"/>
  <c r="E189" i="1"/>
  <c r="E188" i="1"/>
  <c r="E197" i="1" l="1"/>
  <c r="E192" i="1"/>
  <c r="E246" i="1"/>
  <c r="E245" i="1"/>
  <c r="E244" i="1"/>
  <c r="E243" i="1"/>
  <c r="I247" i="1"/>
  <c r="H247" i="1"/>
  <c r="G247" i="1"/>
  <c r="F247" i="1"/>
  <c r="I187" i="1"/>
  <c r="H187" i="1"/>
  <c r="G187" i="1"/>
  <c r="F187" i="1"/>
  <c r="E186" i="1"/>
  <c r="E185" i="1"/>
  <c r="E184" i="1"/>
  <c r="E183" i="1"/>
  <c r="I182" i="1"/>
  <c r="H182" i="1"/>
  <c r="G182" i="1"/>
  <c r="F182" i="1"/>
  <c r="E181" i="1"/>
  <c r="E180" i="1"/>
  <c r="E179" i="1"/>
  <c r="E178" i="1"/>
  <c r="I177" i="1"/>
  <c r="H177" i="1"/>
  <c r="G177" i="1"/>
  <c r="F177" i="1"/>
  <c r="E176" i="1"/>
  <c r="E175" i="1"/>
  <c r="E174" i="1"/>
  <c r="E173" i="1"/>
  <c r="E247" i="1" l="1"/>
  <c r="E187" i="1"/>
  <c r="E182" i="1"/>
  <c r="E177" i="1"/>
  <c r="I142" i="1"/>
  <c r="H142" i="1"/>
  <c r="G142" i="1"/>
  <c r="F142" i="1"/>
  <c r="E142" i="1"/>
  <c r="H428" i="1" l="1"/>
  <c r="G428" i="1"/>
  <c r="F428" i="1"/>
  <c r="I457" i="1" l="1"/>
  <c r="H457" i="1"/>
  <c r="G457" i="1"/>
  <c r="F457" i="1"/>
  <c r="E456" i="1"/>
  <c r="E455" i="1"/>
  <c r="E454" i="1"/>
  <c r="E453" i="1"/>
  <c r="E457" i="1" l="1"/>
  <c r="I357" i="1"/>
  <c r="H357" i="1"/>
  <c r="G357" i="1"/>
  <c r="F357" i="1"/>
  <c r="E356" i="1"/>
  <c r="E355" i="1"/>
  <c r="E354" i="1"/>
  <c r="E353" i="1"/>
  <c r="I352" i="1"/>
  <c r="H352" i="1"/>
  <c r="G352" i="1"/>
  <c r="F352" i="1"/>
  <c r="E351" i="1"/>
  <c r="E350" i="1"/>
  <c r="E349" i="1"/>
  <c r="E348" i="1"/>
  <c r="I307" i="1" l="1"/>
  <c r="E303" i="1"/>
  <c r="E357" i="1"/>
  <c r="E352" i="1"/>
  <c r="F383" i="1"/>
  <c r="F293" i="1" s="1"/>
  <c r="F458" i="1" s="1"/>
  <c r="I397" i="1"/>
  <c r="H397" i="1"/>
  <c r="G397" i="1"/>
  <c r="F397" i="1"/>
  <c r="E396" i="1"/>
  <c r="E395" i="1"/>
  <c r="E394" i="1"/>
  <c r="E393" i="1"/>
  <c r="I282" i="1"/>
  <c r="H282" i="1"/>
  <c r="G282" i="1"/>
  <c r="F282" i="1"/>
  <c r="E281" i="1"/>
  <c r="E280" i="1"/>
  <c r="E279" i="1"/>
  <c r="E278" i="1"/>
  <c r="I32" i="1"/>
  <c r="H32" i="1"/>
  <c r="G32" i="1"/>
  <c r="F32" i="1"/>
  <c r="E31" i="1"/>
  <c r="E30" i="1"/>
  <c r="E29" i="1"/>
  <c r="E28" i="1"/>
  <c r="I302" i="1" l="1"/>
  <c r="E298" i="1"/>
  <c r="E397" i="1"/>
  <c r="E282" i="1"/>
  <c r="E32" i="1"/>
  <c r="I476" i="1" l="1"/>
  <c r="I475" i="1"/>
  <c r="I474" i="1"/>
  <c r="I473" i="1"/>
  <c r="H476" i="1"/>
  <c r="H475" i="1"/>
  <c r="H474" i="1"/>
  <c r="H473" i="1"/>
  <c r="G476" i="1"/>
  <c r="G475" i="1"/>
  <c r="G474" i="1"/>
  <c r="G473" i="1"/>
  <c r="F476" i="1"/>
  <c r="F475" i="1"/>
  <c r="F474" i="1"/>
  <c r="F473" i="1"/>
  <c r="I471" i="1"/>
  <c r="I470" i="1"/>
  <c r="I469" i="1"/>
  <c r="I468" i="1"/>
  <c r="H471" i="1"/>
  <c r="H470" i="1"/>
  <c r="H469" i="1"/>
  <c r="H468" i="1"/>
  <c r="G471" i="1"/>
  <c r="G470" i="1"/>
  <c r="G469" i="1"/>
  <c r="G468" i="1"/>
  <c r="F471" i="1"/>
  <c r="F470" i="1"/>
  <c r="F469" i="1"/>
  <c r="I447" i="1"/>
  <c r="H447" i="1"/>
  <c r="G447" i="1"/>
  <c r="F447" i="1"/>
  <c r="E446" i="1"/>
  <c r="E445" i="1"/>
  <c r="E444" i="1"/>
  <c r="E443" i="1"/>
  <c r="I442" i="1"/>
  <c r="H442" i="1"/>
  <c r="G442" i="1"/>
  <c r="F442" i="1"/>
  <c r="E441" i="1"/>
  <c r="E440" i="1"/>
  <c r="E439" i="1"/>
  <c r="E438" i="1"/>
  <c r="I437" i="1"/>
  <c r="H437" i="1"/>
  <c r="G437" i="1"/>
  <c r="F437" i="1"/>
  <c r="E436" i="1"/>
  <c r="E435" i="1"/>
  <c r="E434" i="1"/>
  <c r="E433" i="1"/>
  <c r="I232" i="1"/>
  <c r="H232" i="1"/>
  <c r="G232" i="1"/>
  <c r="F232" i="1"/>
  <c r="E231" i="1"/>
  <c r="E230" i="1"/>
  <c r="E229" i="1"/>
  <c r="E228" i="1"/>
  <c r="I227" i="1"/>
  <c r="H227" i="1"/>
  <c r="G227" i="1"/>
  <c r="F227" i="1"/>
  <c r="E226" i="1"/>
  <c r="E225" i="1"/>
  <c r="E224" i="1"/>
  <c r="E223" i="1"/>
  <c r="I222" i="1"/>
  <c r="H222" i="1"/>
  <c r="G222" i="1"/>
  <c r="F222" i="1"/>
  <c r="E221" i="1"/>
  <c r="E220" i="1"/>
  <c r="E219" i="1"/>
  <c r="E218" i="1"/>
  <c r="I267" i="1"/>
  <c r="H267" i="1"/>
  <c r="G267" i="1"/>
  <c r="F267" i="1"/>
  <c r="E266" i="1"/>
  <c r="E265" i="1"/>
  <c r="E264" i="1"/>
  <c r="E263" i="1"/>
  <c r="I262" i="1"/>
  <c r="H262" i="1"/>
  <c r="G262" i="1"/>
  <c r="F262" i="1"/>
  <c r="E261" i="1"/>
  <c r="E260" i="1"/>
  <c r="E259" i="1"/>
  <c r="E258" i="1"/>
  <c r="I257" i="1"/>
  <c r="H257" i="1"/>
  <c r="G257" i="1"/>
  <c r="F257" i="1"/>
  <c r="E256" i="1"/>
  <c r="E255" i="1"/>
  <c r="E254" i="1"/>
  <c r="E253" i="1"/>
  <c r="I472" i="1" l="1"/>
  <c r="H477" i="1"/>
  <c r="G477" i="1"/>
  <c r="I477" i="1"/>
  <c r="F477" i="1"/>
  <c r="E468" i="1"/>
  <c r="E437" i="1"/>
  <c r="E442" i="1"/>
  <c r="E447" i="1"/>
  <c r="E475" i="1"/>
  <c r="E232" i="1"/>
  <c r="E476" i="1"/>
  <c r="E471" i="1"/>
  <c r="E474" i="1"/>
  <c r="E469" i="1"/>
  <c r="E470" i="1"/>
  <c r="E227" i="1"/>
  <c r="E222" i="1"/>
  <c r="E473" i="1"/>
  <c r="E257" i="1"/>
  <c r="E267" i="1"/>
  <c r="E262" i="1"/>
  <c r="I431" i="1"/>
  <c r="I430" i="1"/>
  <c r="I429" i="1"/>
  <c r="H431" i="1"/>
  <c r="H430" i="1"/>
  <c r="H429" i="1"/>
  <c r="G431" i="1"/>
  <c r="G430" i="1"/>
  <c r="G429" i="1"/>
  <c r="F431" i="1"/>
  <c r="F430" i="1"/>
  <c r="F429" i="1"/>
  <c r="I452" i="1"/>
  <c r="H452" i="1"/>
  <c r="G452" i="1"/>
  <c r="F452" i="1"/>
  <c r="E451" i="1"/>
  <c r="E450" i="1"/>
  <c r="E449" i="1"/>
  <c r="E448" i="1"/>
  <c r="I406" i="1"/>
  <c r="I405" i="1"/>
  <c r="I404" i="1"/>
  <c r="I403" i="1"/>
  <c r="H411" i="1"/>
  <c r="H406" i="1" s="1"/>
  <c r="H410" i="1"/>
  <c r="H405" i="1" s="1"/>
  <c r="H409" i="1"/>
  <c r="H403" i="1"/>
  <c r="G411" i="1"/>
  <c r="G406" i="1" s="1"/>
  <c r="G410" i="1"/>
  <c r="G409" i="1"/>
  <c r="G404" i="1" s="1"/>
  <c r="G403" i="1"/>
  <c r="F411" i="1"/>
  <c r="F406" i="1" s="1"/>
  <c r="F410" i="1"/>
  <c r="F405" i="1" s="1"/>
  <c r="F409" i="1"/>
  <c r="F404" i="1" s="1"/>
  <c r="I422" i="1"/>
  <c r="H422" i="1"/>
  <c r="G422" i="1"/>
  <c r="F422" i="1"/>
  <c r="E421" i="1"/>
  <c r="E420" i="1"/>
  <c r="E419" i="1"/>
  <c r="E418" i="1"/>
  <c r="I417" i="1"/>
  <c r="H417" i="1"/>
  <c r="G417" i="1"/>
  <c r="F417" i="1"/>
  <c r="E416" i="1"/>
  <c r="E415" i="1"/>
  <c r="E414" i="1"/>
  <c r="E413" i="1"/>
  <c r="I412" i="1"/>
  <c r="I296" i="1"/>
  <c r="I295" i="1"/>
  <c r="I294" i="1"/>
  <c r="H311" i="1"/>
  <c r="H306" i="1" s="1"/>
  <c r="H301" i="1" s="1"/>
  <c r="H310" i="1"/>
  <c r="H305" i="1" s="1"/>
  <c r="H300" i="1" s="1"/>
  <c r="H309" i="1"/>
  <c r="H304" i="1" s="1"/>
  <c r="G311" i="1"/>
  <c r="G306" i="1" s="1"/>
  <c r="G301" i="1" s="1"/>
  <c r="G310" i="1"/>
  <c r="G305" i="1" s="1"/>
  <c r="G309" i="1"/>
  <c r="G304" i="1" s="1"/>
  <c r="F311" i="1"/>
  <c r="F306" i="1" s="1"/>
  <c r="F310" i="1"/>
  <c r="F305" i="1" s="1"/>
  <c r="F300" i="1" s="1"/>
  <c r="F309" i="1"/>
  <c r="F304" i="1" s="1"/>
  <c r="H386" i="1"/>
  <c r="H385" i="1"/>
  <c r="H384" i="1"/>
  <c r="G386" i="1"/>
  <c r="G385" i="1"/>
  <c r="G384" i="1"/>
  <c r="F386" i="1"/>
  <c r="F385" i="1"/>
  <c r="F384" i="1"/>
  <c r="I392" i="1"/>
  <c r="H392" i="1"/>
  <c r="G392" i="1"/>
  <c r="F392" i="1"/>
  <c r="E391" i="1"/>
  <c r="E390" i="1"/>
  <c r="E389" i="1"/>
  <c r="E388" i="1"/>
  <c r="I387" i="1"/>
  <c r="I347" i="1"/>
  <c r="H347" i="1"/>
  <c r="G347" i="1"/>
  <c r="F347" i="1"/>
  <c r="E346" i="1"/>
  <c r="E345" i="1"/>
  <c r="E344" i="1"/>
  <c r="E343" i="1"/>
  <c r="I342" i="1"/>
  <c r="H342" i="1"/>
  <c r="G342" i="1"/>
  <c r="F342" i="1"/>
  <c r="E341" i="1"/>
  <c r="E340" i="1"/>
  <c r="E339" i="1"/>
  <c r="E338" i="1"/>
  <c r="I337" i="1"/>
  <c r="H337" i="1"/>
  <c r="G337" i="1"/>
  <c r="F337" i="1"/>
  <c r="E336" i="1"/>
  <c r="E335" i="1"/>
  <c r="E334" i="1"/>
  <c r="E333" i="1"/>
  <c r="I332" i="1"/>
  <c r="H332" i="1"/>
  <c r="G332" i="1"/>
  <c r="F332" i="1"/>
  <c r="E329" i="1"/>
  <c r="E331" i="1"/>
  <c r="E330" i="1"/>
  <c r="E328" i="1"/>
  <c r="I327" i="1"/>
  <c r="H327" i="1"/>
  <c r="G327" i="1"/>
  <c r="F327" i="1"/>
  <c r="E326" i="1"/>
  <c r="E325" i="1"/>
  <c r="E324" i="1"/>
  <c r="E323" i="1"/>
  <c r="I322" i="1"/>
  <c r="H322" i="1"/>
  <c r="G322" i="1"/>
  <c r="F322" i="1"/>
  <c r="E321" i="1"/>
  <c r="E320" i="1"/>
  <c r="E319" i="1"/>
  <c r="E318" i="1"/>
  <c r="I317" i="1"/>
  <c r="H317" i="1"/>
  <c r="G317" i="1"/>
  <c r="F317" i="1"/>
  <c r="E316" i="1"/>
  <c r="E315" i="1"/>
  <c r="E314" i="1"/>
  <c r="E313" i="1"/>
  <c r="I312" i="1"/>
  <c r="G272" i="1"/>
  <c r="I252" i="1"/>
  <c r="H252" i="1"/>
  <c r="G252" i="1"/>
  <c r="I277" i="1"/>
  <c r="H277" i="1"/>
  <c r="G277" i="1"/>
  <c r="F277" i="1"/>
  <c r="E276" i="1"/>
  <c r="E275" i="1"/>
  <c r="E274" i="1"/>
  <c r="E273" i="1"/>
  <c r="I272" i="1"/>
  <c r="H272" i="1"/>
  <c r="F272" i="1"/>
  <c r="E271" i="1"/>
  <c r="E270" i="1"/>
  <c r="E269" i="1"/>
  <c r="E268" i="1"/>
  <c r="F252" i="1"/>
  <c r="E251" i="1"/>
  <c r="E250" i="1"/>
  <c r="E249" i="1"/>
  <c r="I242" i="1"/>
  <c r="H242" i="1"/>
  <c r="G242" i="1"/>
  <c r="F242" i="1"/>
  <c r="E241" i="1"/>
  <c r="E240" i="1"/>
  <c r="E239" i="1"/>
  <c r="E238" i="1"/>
  <c r="I237" i="1"/>
  <c r="H237" i="1"/>
  <c r="G237" i="1"/>
  <c r="F237" i="1"/>
  <c r="E236" i="1"/>
  <c r="E235" i="1"/>
  <c r="E234" i="1"/>
  <c r="E233" i="1"/>
  <c r="I217" i="1"/>
  <c r="H217" i="1"/>
  <c r="G217" i="1"/>
  <c r="F217" i="1"/>
  <c r="E216" i="1"/>
  <c r="E215" i="1"/>
  <c r="E214" i="1"/>
  <c r="E213" i="1"/>
  <c r="I172" i="1"/>
  <c r="H172" i="1"/>
  <c r="G172" i="1"/>
  <c r="F172" i="1"/>
  <c r="E171" i="1"/>
  <c r="E170" i="1"/>
  <c r="E169" i="1"/>
  <c r="E168" i="1"/>
  <c r="I167" i="1"/>
  <c r="H167" i="1"/>
  <c r="G167" i="1"/>
  <c r="F167" i="1"/>
  <c r="E166" i="1"/>
  <c r="E165" i="1"/>
  <c r="E164" i="1"/>
  <c r="E163" i="1"/>
  <c r="I162" i="1"/>
  <c r="H162" i="1"/>
  <c r="G162" i="1"/>
  <c r="F162" i="1"/>
  <c r="E161" i="1"/>
  <c r="E160" i="1"/>
  <c r="E159" i="1"/>
  <c r="E158" i="1"/>
  <c r="I157" i="1"/>
  <c r="H157" i="1"/>
  <c r="G157" i="1"/>
  <c r="F157" i="1"/>
  <c r="E156" i="1"/>
  <c r="E155" i="1"/>
  <c r="E154" i="1"/>
  <c r="E153" i="1"/>
  <c r="I152" i="1"/>
  <c r="H152" i="1"/>
  <c r="G152" i="1"/>
  <c r="F152" i="1"/>
  <c r="E151" i="1"/>
  <c r="E150" i="1"/>
  <c r="E149" i="1"/>
  <c r="E148" i="1"/>
  <c r="I147" i="1"/>
  <c r="H147" i="1"/>
  <c r="G147" i="1"/>
  <c r="F147" i="1"/>
  <c r="E146" i="1"/>
  <c r="E145" i="1"/>
  <c r="E144" i="1"/>
  <c r="E143" i="1"/>
  <c r="I137" i="1"/>
  <c r="H137" i="1"/>
  <c r="G137" i="1"/>
  <c r="F137" i="1"/>
  <c r="E136" i="1"/>
  <c r="E135" i="1"/>
  <c r="E134" i="1"/>
  <c r="E133" i="1"/>
  <c r="I127" i="1"/>
  <c r="H127" i="1"/>
  <c r="G127" i="1"/>
  <c r="F127" i="1"/>
  <c r="E126" i="1"/>
  <c r="E125" i="1"/>
  <c r="E124" i="1"/>
  <c r="E123" i="1"/>
  <c r="I122" i="1"/>
  <c r="H122" i="1"/>
  <c r="G122" i="1"/>
  <c r="F122" i="1"/>
  <c r="E121" i="1"/>
  <c r="E120" i="1"/>
  <c r="E119" i="1"/>
  <c r="E118" i="1"/>
  <c r="I117" i="1"/>
  <c r="H117" i="1"/>
  <c r="G117" i="1"/>
  <c r="F117" i="1"/>
  <c r="E116" i="1"/>
  <c r="E115" i="1"/>
  <c r="E114" i="1"/>
  <c r="E113" i="1"/>
  <c r="I112" i="1"/>
  <c r="H112" i="1"/>
  <c r="G112" i="1"/>
  <c r="F112" i="1"/>
  <c r="E111" i="1"/>
  <c r="E110" i="1"/>
  <c r="E109" i="1"/>
  <c r="E108" i="1"/>
  <c r="I107" i="1"/>
  <c r="H107" i="1"/>
  <c r="G107" i="1"/>
  <c r="F107" i="1"/>
  <c r="E106" i="1"/>
  <c r="E105" i="1"/>
  <c r="E104" i="1"/>
  <c r="E103" i="1"/>
  <c r="I102" i="1"/>
  <c r="H102" i="1"/>
  <c r="G102" i="1"/>
  <c r="F102" i="1"/>
  <c r="E101" i="1"/>
  <c r="E100" i="1"/>
  <c r="E99" i="1"/>
  <c r="E98" i="1"/>
  <c r="E96" i="1"/>
  <c r="E95" i="1"/>
  <c r="E94" i="1"/>
  <c r="E93" i="1"/>
  <c r="I92" i="1"/>
  <c r="H92" i="1"/>
  <c r="G92" i="1"/>
  <c r="F92" i="1"/>
  <c r="E91" i="1"/>
  <c r="E90" i="1"/>
  <c r="E89" i="1"/>
  <c r="E88" i="1"/>
  <c r="I87" i="1"/>
  <c r="H87" i="1"/>
  <c r="G87" i="1"/>
  <c r="F87" i="1"/>
  <c r="E86" i="1"/>
  <c r="E85" i="1"/>
  <c r="E84" i="1"/>
  <c r="E83" i="1"/>
  <c r="I82" i="1"/>
  <c r="H82" i="1"/>
  <c r="G82" i="1"/>
  <c r="F82" i="1"/>
  <c r="E81" i="1"/>
  <c r="E80" i="1"/>
  <c r="E79" i="1"/>
  <c r="E78" i="1"/>
  <c r="I77" i="1"/>
  <c r="H77" i="1"/>
  <c r="G77" i="1"/>
  <c r="F77" i="1"/>
  <c r="E76" i="1"/>
  <c r="E75" i="1"/>
  <c r="E74" i="1"/>
  <c r="E73" i="1"/>
  <c r="I72" i="1"/>
  <c r="H72" i="1"/>
  <c r="G72" i="1"/>
  <c r="F72" i="1"/>
  <c r="E71" i="1"/>
  <c r="E70" i="1"/>
  <c r="E69" i="1"/>
  <c r="E68" i="1"/>
  <c r="I67" i="1"/>
  <c r="H67" i="1"/>
  <c r="G67" i="1"/>
  <c r="F67" i="1"/>
  <c r="E66" i="1"/>
  <c r="E65" i="1"/>
  <c r="E64" i="1"/>
  <c r="E63" i="1"/>
  <c r="I62" i="1"/>
  <c r="H62" i="1"/>
  <c r="G62" i="1"/>
  <c r="F62" i="1"/>
  <c r="E61" i="1"/>
  <c r="E60" i="1"/>
  <c r="E59" i="1"/>
  <c r="E58" i="1"/>
  <c r="I57" i="1"/>
  <c r="H57" i="1"/>
  <c r="G57" i="1"/>
  <c r="F57" i="1"/>
  <c r="E56" i="1"/>
  <c r="E55" i="1"/>
  <c r="E54" i="1"/>
  <c r="E53" i="1"/>
  <c r="I52" i="1"/>
  <c r="H52" i="1"/>
  <c r="G52" i="1"/>
  <c r="F52" i="1"/>
  <c r="E51" i="1"/>
  <c r="E50" i="1"/>
  <c r="E49" i="1"/>
  <c r="E48" i="1"/>
  <c r="I47" i="1"/>
  <c r="H47" i="1"/>
  <c r="G47" i="1"/>
  <c r="F47" i="1"/>
  <c r="E46" i="1"/>
  <c r="E45" i="1"/>
  <c r="E44" i="1"/>
  <c r="E43" i="1"/>
  <c r="I42" i="1"/>
  <c r="H42" i="1"/>
  <c r="G42" i="1"/>
  <c r="F42" i="1"/>
  <c r="E41" i="1"/>
  <c r="E40" i="1"/>
  <c r="E39" i="1"/>
  <c r="E38" i="1"/>
  <c r="I37" i="1"/>
  <c r="H37" i="1"/>
  <c r="G37" i="1"/>
  <c r="F37" i="1"/>
  <c r="E36" i="1"/>
  <c r="E35" i="1"/>
  <c r="E34" i="1"/>
  <c r="E33" i="1"/>
  <c r="I27" i="1"/>
  <c r="H27" i="1"/>
  <c r="G27" i="1"/>
  <c r="F27" i="1"/>
  <c r="E26" i="1"/>
  <c r="E25" i="1"/>
  <c r="E24" i="1"/>
  <c r="E23" i="1"/>
  <c r="I22" i="1"/>
  <c r="H22" i="1"/>
  <c r="G22" i="1"/>
  <c r="F22" i="1"/>
  <c r="E21" i="1"/>
  <c r="E20" i="1"/>
  <c r="E19" i="1"/>
  <c r="E18" i="1"/>
  <c r="I17" i="1"/>
  <c r="H17" i="1"/>
  <c r="G17" i="1"/>
  <c r="F17" i="1"/>
  <c r="E16" i="1"/>
  <c r="E15" i="1"/>
  <c r="E14" i="1"/>
  <c r="E13" i="1"/>
  <c r="I467" i="1" l="1"/>
  <c r="G307" i="1"/>
  <c r="G472" i="1" s="1"/>
  <c r="G299" i="1"/>
  <c r="F299" i="1"/>
  <c r="F307" i="1"/>
  <c r="F472" i="1" s="1"/>
  <c r="E304" i="1"/>
  <c r="E305" i="1"/>
  <c r="G300" i="1"/>
  <c r="E300" i="1" s="1"/>
  <c r="F301" i="1"/>
  <c r="E301" i="1" s="1"/>
  <c r="E306" i="1"/>
  <c r="H299" i="1"/>
  <c r="H302" i="1" s="1"/>
  <c r="H467" i="1" s="1"/>
  <c r="H307" i="1"/>
  <c r="H472" i="1" s="1"/>
  <c r="E408" i="1"/>
  <c r="E428" i="1"/>
  <c r="E477" i="1"/>
  <c r="E472" i="1"/>
  <c r="E411" i="1"/>
  <c r="E392" i="1"/>
  <c r="E430" i="1"/>
  <c r="F294" i="1"/>
  <c r="E327" i="1"/>
  <c r="E417" i="1"/>
  <c r="I432" i="1"/>
  <c r="E277" i="1"/>
  <c r="E347" i="1"/>
  <c r="G387" i="1"/>
  <c r="H387" i="1"/>
  <c r="F296" i="1"/>
  <c r="F466" i="1" s="1"/>
  <c r="G296" i="1"/>
  <c r="G466" i="1" s="1"/>
  <c r="E248" i="1"/>
  <c r="E252" i="1" s="1"/>
  <c r="E337" i="1"/>
  <c r="F403" i="1"/>
  <c r="E322" i="1"/>
  <c r="H294" i="1"/>
  <c r="E422" i="1"/>
  <c r="E452" i="1"/>
  <c r="E272" i="1"/>
  <c r="E311" i="1"/>
  <c r="E317" i="1"/>
  <c r="E342" i="1"/>
  <c r="F295" i="1"/>
  <c r="G295" i="1"/>
  <c r="E409" i="1"/>
  <c r="H296" i="1"/>
  <c r="H466" i="1" s="1"/>
  <c r="I407" i="1"/>
  <c r="E332" i="1"/>
  <c r="G312" i="1"/>
  <c r="G294" i="1"/>
  <c r="F412" i="1"/>
  <c r="I297" i="1"/>
  <c r="H312" i="1"/>
  <c r="H295" i="1"/>
  <c r="H412" i="1"/>
  <c r="H404" i="1"/>
  <c r="H407" i="1" s="1"/>
  <c r="E410" i="1"/>
  <c r="G405" i="1"/>
  <c r="G407" i="1" s="1"/>
  <c r="E429" i="1"/>
  <c r="E385" i="1"/>
  <c r="G412" i="1"/>
  <c r="E431" i="1"/>
  <c r="H432" i="1"/>
  <c r="E112" i="1"/>
  <c r="E122" i="1"/>
  <c r="E172" i="1"/>
  <c r="E17" i="1"/>
  <c r="E82" i="1"/>
  <c r="E102" i="1"/>
  <c r="E47" i="1"/>
  <c r="E57" i="1"/>
  <c r="E62" i="1"/>
  <c r="E67" i="1"/>
  <c r="E77" i="1"/>
  <c r="E27" i="1"/>
  <c r="E42" i="1"/>
  <c r="E127" i="1"/>
  <c r="E152" i="1"/>
  <c r="E157" i="1"/>
  <c r="E167" i="1"/>
  <c r="E22" i="1"/>
  <c r="E37" i="1"/>
  <c r="E92" i="1"/>
  <c r="E107" i="1"/>
  <c r="E117" i="1"/>
  <c r="E237" i="1"/>
  <c r="E147" i="1"/>
  <c r="E137" i="1"/>
  <c r="E52" i="1"/>
  <c r="E72" i="1"/>
  <c r="E87" i="1"/>
  <c r="E97" i="1"/>
  <c r="E162" i="1"/>
  <c r="E217" i="1"/>
  <c r="E242" i="1"/>
  <c r="G432" i="1"/>
  <c r="F432" i="1"/>
  <c r="E406" i="1"/>
  <c r="E310" i="1"/>
  <c r="E309" i="1"/>
  <c r="F312" i="1"/>
  <c r="E308" i="1"/>
  <c r="E293" i="1" s="1"/>
  <c r="E386" i="1"/>
  <c r="E384" i="1"/>
  <c r="F387" i="1"/>
  <c r="E383" i="1"/>
  <c r="H464" i="1" l="1"/>
  <c r="H459" i="1"/>
  <c r="H465" i="1"/>
  <c r="H460" i="1"/>
  <c r="F465" i="1"/>
  <c r="F460" i="1"/>
  <c r="E463" i="1"/>
  <c r="F407" i="1"/>
  <c r="F302" i="1"/>
  <c r="E307" i="1"/>
  <c r="E299" i="1"/>
  <c r="E302" i="1" s="1"/>
  <c r="G302" i="1"/>
  <c r="G467" i="1" s="1"/>
  <c r="F459" i="1"/>
  <c r="F464" i="1"/>
  <c r="E403" i="1"/>
  <c r="F297" i="1"/>
  <c r="F461" i="1"/>
  <c r="G461" i="1"/>
  <c r="H461" i="1"/>
  <c r="E412" i="1"/>
  <c r="E432" i="1"/>
  <c r="E296" i="1"/>
  <c r="E295" i="1"/>
  <c r="I462" i="1"/>
  <c r="E294" i="1"/>
  <c r="H297" i="1"/>
  <c r="E405" i="1"/>
  <c r="E404" i="1"/>
  <c r="G297" i="1"/>
  <c r="E312" i="1"/>
  <c r="E387" i="1"/>
  <c r="F467" i="1" l="1"/>
  <c r="F462" i="1"/>
  <c r="E458" i="1"/>
  <c r="E464" i="1"/>
  <c r="E461" i="1"/>
  <c r="E466" i="1"/>
  <c r="E465" i="1"/>
  <c r="E459" i="1"/>
  <c r="H462" i="1"/>
  <c r="E407" i="1"/>
  <c r="E297" i="1"/>
  <c r="G462" i="1"/>
  <c r="E460" i="1"/>
  <c r="E467" i="1" l="1"/>
  <c r="E462" i="1"/>
</calcChain>
</file>

<file path=xl/sharedStrings.xml><?xml version="1.0" encoding="utf-8"?>
<sst xmlns="http://schemas.openxmlformats.org/spreadsheetml/2006/main" count="736" uniqueCount="190">
  <si>
    <t>реализации муниципальной программы</t>
  </si>
  <si>
    <t>№</t>
  </si>
  <si>
    <t>Подпрограмма, основное мероприятие, мероприятие</t>
  </si>
  <si>
    <t>Ответственный исполнитель, соисполнители</t>
  </si>
  <si>
    <t>Объем средств на реализацию, рублей **</t>
  </si>
  <si>
    <t>всего</t>
  </si>
  <si>
    <t>Обеспечение деятельности главы исполнительно-распорядительного органа муниципального образования</t>
  </si>
  <si>
    <t>Администрация города Сельцо Брянской области</t>
  </si>
  <si>
    <t>поступления из федерального бюджета</t>
  </si>
  <si>
    <t>поступления из областного бюджета</t>
  </si>
  <si>
    <t>внебюджетные источники</t>
  </si>
  <si>
    <t>Итого:</t>
  </si>
  <si>
    <t>Руководство и управление в сфере установленных функций органов местного самоуправления</t>
  </si>
  <si>
    <t>Услуги по предоставлению дополнительного (внешкольного) образования детей</t>
  </si>
  <si>
    <t>Осуществление переданных полномочий по организации деятельности административных комиссий</t>
  </si>
  <si>
    <t>Осуществление переданных полномочий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</si>
  <si>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Осуществление переданных полномочий по профилактики безнадзорности и правонарушений несовершеннолетних</t>
  </si>
  <si>
    <t>Материально- техническое, финансовое обеспечение деятельности и подготовка органов в сфере гражданской обороны, чрезвычайных ситуаций и ликвидации последствий стихийных бедствий, войск и иных воинских формирований</t>
  </si>
  <si>
    <t>Сокращение количества ДТП на территории города</t>
  </si>
  <si>
    <t>Повышение безопасности дорожного движения</t>
  </si>
  <si>
    <t>Ежемесячная доплата к государственной пенсии лицам, замещавшим должности муниципальной службы</t>
  </si>
  <si>
    <t>Ежемесячная доплата к государственной пенсии выборному должностному лицу</t>
  </si>
  <si>
    <t>Обеспечение сохранности жилых помещений, закрепленных за детьми-сиротами и детьми, оставшимися без попечения родителей</t>
  </si>
  <si>
    <t>Осуществление переданных полномочий по организации и осуществлению деятельности по опеке и попечительству</t>
  </si>
  <si>
    <t>Выплата ежемесячных денежных средств на содержание и проезд ребенка, переданного на воспитание в семью опекуна (попечителя), приемную семью</t>
  </si>
  <si>
    <t>Вознаграждение приемным родителям</t>
  </si>
  <si>
    <t>Оценка имущества, признание прав и регулирование имущественных отношений</t>
  </si>
  <si>
    <t>Мероприятия по землеустройству и землепользованию</t>
  </si>
  <si>
    <t>Осуществление переданных полномочий в области охраны труда и уведомительной регистрации территориальных соглашений и коллективных договоров</t>
  </si>
  <si>
    <t>Количество коллективных договоров, прошедших уведомительную регистрацию</t>
  </si>
  <si>
    <t>Поддержка малого и среднего предпринимательства</t>
  </si>
  <si>
    <t>Участие инвестиционных проектов МО в областном экономическом форуме</t>
  </si>
  <si>
    <t>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t>
  </si>
  <si>
    <t>Осуществление первичного воинского учета на территориях, где отсутствуют военные комиссариаты в рамках непрограммных расходов федеральных органов исполнительной власти</t>
  </si>
  <si>
    <t>Выполнение плана по призыву в ряды Вооруженных сил РФ на территории города Сельцо</t>
  </si>
  <si>
    <t>Осуществление полномочий на составление (изменение) списков кандидатов в присяжные заседатели федеральных судов общей юрисдикции в Российской Федерации</t>
  </si>
  <si>
    <t>Выплата единовременного пособия при всех формах устройства детей, лишенных родительского попечения, в семью</t>
  </si>
  <si>
    <t>Функционирование централизованной бухгалтерии администрации города Сельцо Брянской области</t>
  </si>
  <si>
    <t>Функционирование Единой дежурной диспетчерской службы муниципального образования</t>
  </si>
  <si>
    <t>Уличное освещение</t>
  </si>
  <si>
    <t>Озеленение</t>
  </si>
  <si>
    <t>Организация мест захоронения</t>
  </si>
  <si>
    <t>Прочие мероприятия по благоустройству городском округе</t>
  </si>
  <si>
    <t>Отдельные мероприятия по развитию и реализации социальной политики</t>
  </si>
  <si>
    <t>Администрация города Сельцо Брянской области, отдел образования, отдел культуры</t>
  </si>
  <si>
    <t>Обеспечение мер  пожарной безопасности на территории Сельцовского городского округа</t>
  </si>
  <si>
    <t>Социальные выплаты молодым семьям на приобретение жилья</t>
  </si>
  <si>
    <t>Проведение энергетических обследований объектов бюджетной сферы находящихся на балансе бюджета МО «Сельцовский городской округ»</t>
  </si>
  <si>
    <t>Поэтапная замена ламп накаливания на энергосберегающие</t>
  </si>
  <si>
    <t>Основное мероприятие: организация спортивно-массовой и физкультурно-оздоровительной работы</t>
  </si>
  <si>
    <t>Организация и проведение городских спортивных соревнований с учащимися общеобразовательных учреждений города</t>
  </si>
  <si>
    <t>Организация и проведение соревнований среди детских и подростковых дворовых команд</t>
  </si>
  <si>
    <t>Организация и проведение физкультурно-оздоровительных мероприятий с детьми дошкольного возраста</t>
  </si>
  <si>
    <t>Организация  и проведение городских физкультурных и спортивно-массовых мероприятий на территории города</t>
  </si>
  <si>
    <t>Проведение спортивно-массовых мероприятий, посвященных праздничным датам</t>
  </si>
  <si>
    <t>Организация и проведение общегородской акции оздоровительного бега «Стартуют все»</t>
  </si>
  <si>
    <t>Организация и проведение спартакиады среди детей сотрудников трудовых коллективов</t>
  </si>
  <si>
    <t>Основное мероприятие: совершенствование системы подготовки спортивного резерва, развитие спорта высших достижений</t>
  </si>
  <si>
    <t>Финансовая поддержка гандбольного клуба «Сокол»</t>
  </si>
  <si>
    <t>Основное мероприятие: улучшение положения семей с детьми, стимулирование рождаемости</t>
  </si>
  <si>
    <t>Выплата социального пособия в размере 10 тыс.руб. при рождении двойни, третьего и последующих детей в семье</t>
  </si>
  <si>
    <t>Оказание материальной помощи семьям, оказавшимся в сложной жизненной ситуации</t>
  </si>
  <si>
    <t>Аттестация рабочих мест</t>
  </si>
  <si>
    <t>Итого по муниципальной программе</t>
  </si>
  <si>
    <t xml:space="preserve"> ПЛАН </t>
  </si>
  <si>
    <t>Источник  финансового обеспечения *</t>
  </si>
  <si>
    <t>Наименование целевых показателей (индикаторов)</t>
  </si>
  <si>
    <t>средства  местного  бюджета</t>
  </si>
  <si>
    <t xml:space="preserve">   </t>
  </si>
  <si>
    <t>Администрация города Сельцо Брянской области, отдел образования администрацци г.Сельцо, отдел культуры и молодежной политики администрации города Сельцо Брянской области</t>
  </si>
  <si>
    <t xml:space="preserve">в том числе </t>
  </si>
  <si>
    <t>Отдел образования администрации г.Сельцо</t>
  </si>
  <si>
    <t>Отдел культуры и молодежной политики администрации города Сельцо Брянской области</t>
  </si>
  <si>
    <t>Администрация города Сельцо Брянской области, отдел образования администрации г.Сельцо, отдел культуры и молодежной политики администрации города Сельцо Брянской области</t>
  </si>
  <si>
    <t>в том числе:</t>
  </si>
  <si>
    <t>в том числе</t>
  </si>
  <si>
    <t>Администрация города Сельцо брянской области</t>
  </si>
  <si>
    <t>Подпрограмма 1 «Обеспечение пожарной безопасности и социальной защиты города Сельцо (2014-2017 годы)»</t>
  </si>
  <si>
    <t>Подпрограмма 2 «Обеспечение жильем молодых семей (2014-2017 годы)»</t>
  </si>
  <si>
    <t>Подпрограмма 3 «Энергосбережение и повышение энергетической эффективности (2014-2017 годы)»</t>
  </si>
  <si>
    <t>Подпрограмма 4 «Развитие физической культуры и спорта (2014-2017 годы)»</t>
  </si>
  <si>
    <t>Подпрограмма 5 «Демографическое развитие (2014-2017 годы)»</t>
  </si>
  <si>
    <t>Подпрограмма 6 «Улучшение условий и охраны труда (2014-2017 годы)»</t>
  </si>
  <si>
    <t>соответствующий финансовый год (2014 год), рублей</t>
  </si>
  <si>
    <t>финансовый год+1 (2015 год),  рублей</t>
  </si>
  <si>
    <t>финансовый год+2 (2016 год),  рублей</t>
  </si>
  <si>
    <t>финансовый год+3 (2017 год),  рублей</t>
  </si>
  <si>
    <r>
      <t xml:space="preserve">Приложение 8
</t>
    </r>
    <r>
      <rPr>
        <sz val="11"/>
        <color theme="1"/>
        <rFont val="Times New Roman"/>
        <family val="1"/>
        <charset val="204"/>
      </rPr>
      <t>к муниципальной программе
"Реализация полномочий  
исполнительно-распорядительного 
 органа  Сельцовского  городского  округа
(2014 - 2017 годы) "</t>
    </r>
    <r>
      <rPr>
        <sz val="14"/>
        <color theme="1"/>
        <rFont val="Times New Roman"/>
        <family val="1"/>
        <charset val="204"/>
      </rPr>
      <t xml:space="preserve">
</t>
    </r>
  </si>
  <si>
    <t>к постановлению администрации</t>
  </si>
  <si>
    <t>города Сельцо Брянской области</t>
  </si>
  <si>
    <t>Софинансирование объектов капитальных вложений муниципальной собственности</t>
  </si>
  <si>
    <t>Разработка схем теплоснабжения</t>
  </si>
  <si>
    <t>Финансовая поддержка футбольного клуба «Сокол»</t>
  </si>
  <si>
    <t>Обеспечение сохранности автомобильных дорог местного значения и условий безопасности движения по ним (капитальный ремонт, ремонт и содержание автомобильных дорог общего пользования и искусственных сооружений на них)</t>
  </si>
  <si>
    <r>
      <t xml:space="preserve">Мероприятия в области коммунального хозяйства                              </t>
    </r>
    <r>
      <rPr>
        <sz val="12"/>
        <rFont val="Times New Roman"/>
        <family val="1"/>
        <charset val="204"/>
      </rPr>
      <t>( баня)</t>
    </r>
  </si>
  <si>
    <t>Организация и проведение смотра-конкурса на лучшую организацию физкультурно-оздоровительной работы среди общеобразовательных учреждений города</t>
  </si>
  <si>
    <t>Участие в зональных, областных спортивных соревнованиях</t>
  </si>
  <si>
    <t>Обучение работников муниципальных учреждений</t>
  </si>
  <si>
    <t>Обеспечение мероприятияй по капитальному ремонту многоквартирных домов</t>
  </si>
  <si>
    <t>Субсидии на модернизацию региональных систем дошкольного образования</t>
  </si>
  <si>
    <t>Кадровая политика в сфере здравоохранения на территории Сельцовского городского округа</t>
  </si>
  <si>
    <t>41.1</t>
  </si>
  <si>
    <t xml:space="preserve">Соответствие фактически произведенных расходов на оплату труда главы администрации, к нормативному объему,  установленному постановлением Правительством Брянской области              </t>
  </si>
  <si>
    <t xml:space="preserve">Соответствие фактически произведенных расходов на оплату труда муниципальных служащих органов местного самоуправления, к нормативному объему,  установленному постановлением Правительством Брянской области
Соотношение штатной численности муниципальных служащих к предельной численности , утвержденной постановлением правительства Брянской области
Количество муниципальных служащих, повысивших квалификацию
Динамика поступлений в местный бюджет доходов от сдачи в аренду земельных участков, находящихся в собственности Сельцовского городского округа
Удельный вес молодежи в возрасте 14 - 30 лет, участвующей в реализации мероприятий молодежной политики
Доля площади жилищного фонда, обеспеченного всеми видами благоустройства, в общей площади жилищного фонда
Соответствие роста тарифов на тепловую энергию и холодное водоснабжение предельным индексам, устанавливаемым Федеральной службой по тарифам
Соответствие тарифов на электрическую энергию для населения (в пределах и сверх социальной нормы) тарифам, устанавливаемым Федеральной службой по тарифам
Соответствие роста платы граждан за коммунальные услуги установленным предельным индексам по Брянской области
Темп прироста реальной среднемесячной заработной платы
Удельная площадь земель лесного фонда, покрытых лесной растительностью, погибшей от лесных пожаров
Отношение площади искусственного лесовосстановления к площади выбытия лесов от сплошных рубок и гибели лесов
Соотношение площади искусственного лесовосстановления и площади сплошных рубок лесных насаждений и гибели лесов
Удельная площадь земель лесного фонда, покрытых лесной растительностью, погибшей от вредителей и болезней леса
Соотношение объема незаконных рубок, совершенных не выявленными (неустановленными) нарушителями лесного законодательства, и общего объема незаконных рубок
Доля муниципальных услуг, переведенных в электронный вид
Создание (развитие) многофункциональных центров предоставления государственных и муниципальных услуг на территории Сельцовского городского округа
Отклонение показателей прогноза социально-экономического развития Сельцовского городского округа от фактических
              </t>
  </si>
  <si>
    <t>Освоение средств выделенных на капитальные вложения муниципальной собственности</t>
  </si>
  <si>
    <t>Темп роста количества протоколов, рассмотренных административной комиссией</t>
  </si>
  <si>
    <t>Сокращение числа несовершеннолетних, состоящих на учете в комиссиях по делам несовершеннолетних и защите их прав</t>
  </si>
  <si>
    <t>Уровень мобилизационной готовности МО в условиях ЧС</t>
  </si>
  <si>
    <t xml:space="preserve">Площадь отремонтированных автомобильных дорог общего пользования местного значения
Прирост сети автомобильных дорог местного значения
</t>
  </si>
  <si>
    <t>Исполнение обязательств по выплатам перед лицами, замещавшими должности муниципальной службы, выборные должности в рамках действующего законодательства</t>
  </si>
  <si>
    <t>Доля детей-сирот и детей, оставшихся без попечения родителей, а также лиц из их числа, обеспеченных жилыми помещениями от количества нуждающегося</t>
  </si>
  <si>
    <t>Увеличение количества детей-сирот и детей, оставшихся без попечения родителей, переданных на воспитание в семью опекуна (попечителя), приемную семью</t>
  </si>
  <si>
    <t>Исполнение публичных нормативных обязательств и социальных выплат перед гражданами в рамках действующего законодательства</t>
  </si>
  <si>
    <t xml:space="preserve">Доля объектов недвижимого имущества (за исключением земельных участков), находящихся в муниципальной собственности Сельцовского городского округа, право собственности на которые зарегистрировано в установленном порядке
Доля арендаторов имущества, имеющих задержку в уплате арендных платежей 30 и более дней за объекты недвижимого имущества, составляющие казну Сельцовского городского округа 
</t>
  </si>
  <si>
    <t xml:space="preserve">Количество земельных участков, в отношении которых проведено межевание с целью постановки на кадастровый учет
Доля земельных участков под объектами муниципальной собственности, право собственности на которые зарегистрировано в установленном порядке
</t>
  </si>
  <si>
    <t>Обеспечение  жилыми помещениями детей-сирот по договорам социального найма, от общего количества нуждающихся</t>
  </si>
  <si>
    <t>Соотношение числа членов, включенных в список  кандидатов в присяжные заседатели, от общего количества претендентов</t>
  </si>
  <si>
    <t xml:space="preserve">Доля просроченной кредиторской задолженности на конец отчетного периода в общем объеме расходов по главному распорядителю             </t>
  </si>
  <si>
    <t>Снижение разницы между экономически обоснованными тарифами на услуги городской бани для населения и тарифами принятыми Решением СНД г.Сельцо</t>
  </si>
  <si>
    <t xml:space="preserve">Исполнение обращений от населения по устранению неисправностей, касающихся уличного освещения
</t>
  </si>
  <si>
    <t>Оказание помощи общественным организациям в области социальной политики, в общем количестве обратившихся за помощью</t>
  </si>
  <si>
    <t>Обеспечение мер пожарной безопасности</t>
  </si>
  <si>
    <t>Количество молодых семей, улучшивших жилищные условия с помощью предоставленной субсидии на обеспечение жильем молодых семей</t>
  </si>
  <si>
    <t xml:space="preserve">Доля  муниципальных учреждений, прошедших обязательное энергетическое обследование
Оснащение приборами учета энергоресурсов муниципальных организаций
Количество бюджетных учреждений, в которых произведены мероприятия по утеплению зданий
Количество ламп накаливания замененных на энергосберегающие
Исполнение обязательства по разработки схемы теплоснабжения
</t>
  </si>
  <si>
    <t xml:space="preserve">Доля населения, систематически занимающегося физической культурой и спортом, в общей численности населения
Соотношение количества спортивно-массовых и физкультурно-оздоровительных мероприятий
Количество спортивных объектов на 1 тыс. человек населения
Доля спортивных сборных команд, занявших призовые места во всероссийских, межрегиональных и межмуниципальных соревнованиях
</t>
  </si>
  <si>
    <t>Доля многоквартирных домов, в которых собственники помещений выбрали и реализуют управление многоквартирными домами посредством товариществ собственников жилья либо жилищных кооперативов.                                                                  Площадь отремонированных многоквартирных домов</t>
  </si>
  <si>
    <t>Уровень обеспеченности населения врачами специалистами</t>
  </si>
  <si>
    <t xml:space="preserve">Выполнение запланированных мероприятий
 по озеленению города
</t>
  </si>
  <si>
    <t xml:space="preserve">Выполнение запланированных мероприятий
по содержанию городского кладбища.
</t>
  </si>
  <si>
    <t xml:space="preserve">Выполнение запланированных мероприятий
 по благоустройству города.
</t>
  </si>
  <si>
    <t>Уплата членских взносов в организации, членами которой являются муниципальное образование "Сельцовский городской округ", администрация города Сельцо Брянской области</t>
  </si>
  <si>
    <t>Отдельные мероприятия по развитию спорта</t>
  </si>
  <si>
    <t>42.1</t>
  </si>
  <si>
    <t>43.1</t>
  </si>
  <si>
    <t>Целевое освоение выделенных субсидий</t>
  </si>
  <si>
    <t>Основное мероприятие: развитие физкультурно-спортивной инфраструктуры</t>
  </si>
  <si>
    <t>Благоустройство спортивных площадок на территории города</t>
  </si>
  <si>
    <t>Организация поездки на Губернаторскую елку детей, находящихся в сложной жизненной ситуации</t>
  </si>
  <si>
    <t xml:space="preserve">Охват населения региональной автоматизированной системой централизованного оповещения (РАСЦО)
Охват населения комплексной системой экстренного оповещения при возникновении чрезвычайных ситуаций (КСЭОН)
Снижение количества пожаров
Снижение численности пострадавших при пожарах
</t>
  </si>
  <si>
    <t>Администрация города Сельцо Брянской области, отдел образования администрации г.Сельцо</t>
  </si>
  <si>
    <t xml:space="preserve">Администрация города Сельцо Брянской области - 10000 руб.     Отдел образования администрации г.Сельцо -73000 руб.   </t>
  </si>
  <si>
    <t xml:space="preserve">Соотношение средней заработной платы педагогических работников дополнительного образования детей к средней заработной плате учителей в Сельцовском городском округе
Доля детей в возрасте от 6 до 18 лет, получающих услуги дополнительного образования, в общей численности, проживающих в городском округе
Доля лиц, проходящих обучение, имеющих дипломы зональных и областных конкурсов, спортивные разряды, в общей численности занимающихся
Доля преподавателей (тренеров-преподавателей), имеющих высшее профессиональное образование
</t>
  </si>
  <si>
    <t>Выполнение норм соглашений</t>
  </si>
  <si>
    <t>Доля выплаченных социальных пособий при рождении двойни, третьего и последующих детей в семье от общего количества обратившихся
Доля семей, оказавшихся в сложной жизненной ситуации и получивших материальную помощь  в соответствии с утвержденными нормативными правовыми актами, от общего количества обратившихся
Доля детей направленных на Губернаторскую елку в общей численности детей, находящихся в сложной жизненной ситуации</t>
  </si>
  <si>
    <t xml:space="preserve">Доля рабочих мест, на которых проведена аттестация по условиям охраны труда в общей численности рабочих мест
Количество лиц, прошедших обучение по охране труда
</t>
  </si>
  <si>
    <t>Организация и проведение на территории города Сельцо Брянской области мероприятий по отлову безнадзорных животных</t>
  </si>
  <si>
    <t>44.1</t>
  </si>
  <si>
    <t>44.2</t>
  </si>
  <si>
    <t>Организация и проведение конкурса "Самая спортивная семья"</t>
  </si>
  <si>
    <t>Приложение 1</t>
  </si>
  <si>
    <t>Удовлетворение обращений населения в части отлова собак</t>
  </si>
  <si>
    <t xml:space="preserve">Отдел образования  -      52 000 руб.                                           Отдел культуры и молодежной политики - 4 350 руб. </t>
  </si>
  <si>
    <t>Промывка систем центрального отопления</t>
  </si>
  <si>
    <t>2014 год
Администрация  -                  6500 руб.,                        Отдел культуры и молодежной политики  - 5800 руб.
2015 год
Отдел культуры и моложелной политики - 7 500 руб.</t>
  </si>
  <si>
    <t>2014 год
Отдел образования  - 40 000 руб., отдел культуры и молодежной политики - 1700 руб.
2015 год
Администрация - 6 500 руб.
Отдел образования -     40 000 руб.</t>
  </si>
  <si>
    <t>Ремонт и содержание муниципального имущества</t>
  </si>
  <si>
    <t>Создание многофункционального центра предоставления государственных и муниципальных услуг</t>
  </si>
  <si>
    <t>Количество квадратных метров муниципального жилья, приведенных в надлежащее таехническое состояние для заключения договора социального найма</t>
  </si>
  <si>
    <t>2014 год Администрация  -                        840 500 руб.                                Отдел образования -       6 000 руб.
2015 год
Администрация  - 640 500 руб.
Отдел образования  -      5 000 руб.
Отдел культуры и молодежной политики -               10 000 руб.</t>
  </si>
  <si>
    <t>Основное мероприятие: информационно-пропагандистская деятельность</t>
  </si>
  <si>
    <t>Подготовка материалов и информации по вопросам физической культуры и спорта для официального сайта города Сельцо в сети Интернет</t>
  </si>
  <si>
    <t>Чествование лучших спортменов, тренеров и спортивных работников города</t>
  </si>
  <si>
    <t>43.2</t>
  </si>
  <si>
    <t>43.3</t>
  </si>
  <si>
    <t>43.4</t>
  </si>
  <si>
    <t>43.5</t>
  </si>
  <si>
    <t>44.1.1</t>
  </si>
  <si>
    <t>44.1.2</t>
  </si>
  <si>
    <t>44.1.3</t>
  </si>
  <si>
    <t>44.1.4</t>
  </si>
  <si>
    <t>44.1.5</t>
  </si>
  <si>
    <t>44.1.6</t>
  </si>
  <si>
    <t>44.1.7</t>
  </si>
  <si>
    <t>44.1.8</t>
  </si>
  <si>
    <t>44.1.9</t>
  </si>
  <si>
    <t>44.1.10</t>
  </si>
  <si>
    <t>44.2.1</t>
  </si>
  <si>
    <t>44.3</t>
  </si>
  <si>
    <t>44.3.1</t>
  </si>
  <si>
    <t>46.1</t>
  </si>
  <si>
    <t>от 26 августа 2015 года   № 447</t>
  </si>
  <si>
    <t>44.4</t>
  </si>
  <si>
    <t>44.4.1</t>
  </si>
  <si>
    <t>44.4.2</t>
  </si>
  <si>
    <t>44.4.3</t>
  </si>
  <si>
    <t>45.1</t>
  </si>
  <si>
    <t>45.1.1</t>
  </si>
  <si>
    <t>45.1.2</t>
  </si>
  <si>
    <t>45.1.3</t>
  </si>
  <si>
    <t>46.2</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</si>
</sst>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charset val="204"/>
      <scheme val="minor"/>
    </font>
    <font>
      <sz val="14"/>
      <color theme="1"/>
      <name val="Times New Roman"/>
      <family val="1"/>
      <charset val="204"/>
    </font>
    <font>
      <sz val="12"/>
      <color theme="1"/>
      <name val="Times New Roman"/>
      <family val="1"/>
      <charset val="204"/>
    </font>
    <font>
      <sz val="11"/>
      <color theme="1"/>
      <name val="Times New Roman"/>
      <family val="1"/>
      <charset val="204"/>
    </font>
    <font>
      <sz val="12"/>
      <name val="Times New Roman"/>
      <family val="1"/>
      <charset val="204"/>
    </font>
    <font>
      <sz val="10"/>
      <color theme="1"/>
      <name val="Times New Roman"/>
      <family val="1"/>
      <charset val="204"/>
    </font>
    <font>
      <sz val="10"/>
      <color theme="1"/>
      <name val="Calibri"/>
      <family val="2"/>
      <charset val="204"/>
      <scheme val="minor"/>
    </font>
  </fonts>
  <fills count="2">
    <fill>
      <patternFill patternType="none"/>
    </fill>
    <fill>
      <patternFill patternType="gray125"/>
    </fill>
  </fills>
  <borders count="40">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s>
  <cellStyleXfs count="1">
    <xf numFmtId="0" fontId="0" fillId="0" borderId="0"/>
  </cellStyleXfs>
  <cellXfs count="90">
    <xf numFmtId="0" fontId="0" fillId="0" borderId="0" xfId="0"/>
    <xf numFmtId="0" fontId="2" fillId="0" borderId="5" xfId="0" applyFont="1" applyBorder="1" applyAlignment="1">
      <alignment vertical="center" wrapText="1"/>
    </xf>
    <xf numFmtId="0" fontId="2" fillId="0" borderId="3" xfId="0" applyFont="1" applyBorder="1" applyAlignment="1">
      <alignment horizontal="center" vertical="center" wrapText="1"/>
    </xf>
    <xf numFmtId="0" fontId="2" fillId="0" borderId="5" xfId="0" applyFont="1" applyBorder="1" applyAlignment="1">
      <alignment horizontal="center" vertical="center" wrapText="1"/>
    </xf>
    <xf numFmtId="0" fontId="2" fillId="0" borderId="0" xfId="0" applyFont="1" applyAlignment="1">
      <alignment vertical="center"/>
    </xf>
    <xf numFmtId="4" fontId="2" fillId="0" borderId="5" xfId="0" applyNumberFormat="1" applyFont="1" applyBorder="1" applyAlignment="1">
      <alignment vertical="center" wrapText="1"/>
    </xf>
    <xf numFmtId="0" fontId="2" fillId="0" borderId="0" xfId="0" applyFont="1" applyBorder="1" applyAlignment="1">
      <alignment horizontal="center" vertical="center" wrapText="1"/>
    </xf>
    <xf numFmtId="0" fontId="2" fillId="0" borderId="0" xfId="0" applyFont="1" applyBorder="1" applyAlignment="1">
      <alignment horizontal="justify" vertical="center" wrapText="1"/>
    </xf>
    <xf numFmtId="0" fontId="2" fillId="0" borderId="0" xfId="0" applyFont="1" applyBorder="1" applyAlignment="1">
      <alignment vertical="center" wrapText="1"/>
    </xf>
    <xf numFmtId="4" fontId="2" fillId="0" borderId="0" xfId="0" applyNumberFormat="1" applyFont="1" applyBorder="1" applyAlignment="1">
      <alignment vertical="center" wrapText="1"/>
    </xf>
    <xf numFmtId="4" fontId="2" fillId="0" borderId="10" xfId="0" applyNumberFormat="1" applyFont="1" applyBorder="1" applyAlignment="1">
      <alignment vertical="center" wrapText="1"/>
    </xf>
    <xf numFmtId="4" fontId="2" fillId="0" borderId="9" xfId="0" applyNumberFormat="1" applyFont="1" applyBorder="1" applyAlignment="1">
      <alignment vertical="center" wrapText="1"/>
    </xf>
    <xf numFmtId="4" fontId="2" fillId="0" borderId="11" xfId="0" applyNumberFormat="1" applyFont="1" applyBorder="1" applyAlignment="1">
      <alignment vertical="center" wrapText="1"/>
    </xf>
    <xf numFmtId="4" fontId="2" fillId="0" borderId="14" xfId="0" applyNumberFormat="1" applyFont="1" applyBorder="1" applyAlignment="1">
      <alignment vertical="center" wrapText="1"/>
    </xf>
    <xf numFmtId="4" fontId="2" fillId="0" borderId="16" xfId="0" applyNumberFormat="1" applyFont="1" applyBorder="1" applyAlignment="1">
      <alignment vertical="center" wrapText="1"/>
    </xf>
    <xf numFmtId="0" fontId="3" fillId="0" borderId="5" xfId="0" applyFont="1" applyBorder="1" applyAlignment="1">
      <alignment vertical="center" wrapText="1"/>
    </xf>
    <xf numFmtId="0" fontId="3" fillId="0" borderId="5" xfId="0" applyFont="1" applyBorder="1" applyAlignment="1">
      <alignment horizontal="center" vertical="center" wrapText="1"/>
    </xf>
    <xf numFmtId="0" fontId="3" fillId="0" borderId="10" xfId="0" applyFont="1" applyBorder="1" applyAlignment="1">
      <alignment vertical="center" wrapText="1"/>
    </xf>
    <xf numFmtId="0" fontId="3" fillId="0" borderId="11" xfId="0" applyFont="1" applyBorder="1" applyAlignment="1">
      <alignment vertical="center" wrapText="1"/>
    </xf>
    <xf numFmtId="0" fontId="3" fillId="0" borderId="9" xfId="0" applyFont="1" applyBorder="1" applyAlignment="1">
      <alignment vertical="center" wrapText="1"/>
    </xf>
    <xf numFmtId="0" fontId="3" fillId="0" borderId="14" xfId="0" applyFont="1" applyBorder="1" applyAlignment="1">
      <alignment vertical="center" wrapText="1"/>
    </xf>
    <xf numFmtId="0" fontId="3" fillId="0" borderId="22" xfId="0" applyFont="1" applyBorder="1" applyAlignment="1">
      <alignment vertical="center" wrapText="1"/>
    </xf>
    <xf numFmtId="4" fontId="2" fillId="0" borderId="22" xfId="0" applyNumberFormat="1" applyFont="1" applyBorder="1" applyAlignment="1">
      <alignment vertical="center" wrapText="1"/>
    </xf>
    <xf numFmtId="0" fontId="3" fillId="0" borderId="36" xfId="0" applyFont="1" applyBorder="1" applyAlignment="1">
      <alignment vertical="center" wrapText="1"/>
    </xf>
    <xf numFmtId="4" fontId="2" fillId="0" borderId="12" xfId="0" applyNumberFormat="1" applyFont="1" applyBorder="1" applyAlignment="1">
      <alignment vertical="center" wrapText="1"/>
    </xf>
    <xf numFmtId="0" fontId="3" fillId="0" borderId="37" xfId="0" applyFont="1" applyBorder="1" applyAlignment="1">
      <alignment vertical="center" wrapText="1"/>
    </xf>
    <xf numFmtId="4" fontId="2" fillId="0" borderId="13" xfId="0" applyNumberFormat="1" applyFont="1" applyBorder="1" applyAlignment="1">
      <alignment vertical="center" wrapText="1"/>
    </xf>
    <xf numFmtId="0" fontId="3" fillId="0" borderId="38" xfId="0" applyFont="1" applyBorder="1" applyAlignment="1">
      <alignment vertical="center" wrapText="1"/>
    </xf>
    <xf numFmtId="4" fontId="2" fillId="0" borderId="17" xfId="0" applyNumberFormat="1" applyFont="1" applyBorder="1" applyAlignment="1">
      <alignment vertical="center" wrapText="1"/>
    </xf>
    <xf numFmtId="0" fontId="3" fillId="0" borderId="39" xfId="0" applyFont="1" applyBorder="1" applyAlignment="1">
      <alignment vertical="center" wrapText="1"/>
    </xf>
    <xf numFmtId="4" fontId="2" fillId="0" borderId="15" xfId="0" applyNumberFormat="1" applyFont="1" applyBorder="1" applyAlignment="1">
      <alignment vertical="center" wrapText="1"/>
    </xf>
    <xf numFmtId="0" fontId="2" fillId="0" borderId="1" xfId="0" applyFont="1" applyBorder="1" applyAlignment="1">
      <alignment vertical="center" wrapText="1"/>
    </xf>
    <xf numFmtId="0" fontId="2" fillId="0" borderId="2" xfId="0" applyFont="1" applyBorder="1" applyAlignment="1">
      <alignment vertical="center" wrapText="1"/>
    </xf>
    <xf numFmtId="0" fontId="2" fillId="0" borderId="3" xfId="0" applyFont="1" applyBorder="1" applyAlignment="1">
      <alignment vertical="center" wrapText="1"/>
    </xf>
    <xf numFmtId="0" fontId="5" fillId="0" borderId="1" xfId="0" applyFont="1" applyBorder="1" applyAlignment="1">
      <alignment vertical="center" wrapText="1"/>
    </xf>
    <xf numFmtId="0" fontId="5" fillId="0" borderId="2" xfId="0" applyFont="1" applyBorder="1" applyAlignment="1">
      <alignment vertical="center" wrapText="1"/>
    </xf>
    <xf numFmtId="0" fontId="5" fillId="0" borderId="3" xfId="0" applyFont="1" applyBorder="1" applyAlignment="1">
      <alignment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 xfId="0" applyFont="1" applyBorder="1" applyAlignment="1">
      <alignment horizontal="justify" vertical="center" wrapText="1"/>
    </xf>
    <xf numFmtId="0" fontId="2" fillId="0" borderId="2" xfId="0" applyFont="1" applyBorder="1" applyAlignment="1">
      <alignment horizontal="justify" vertical="center" wrapText="1"/>
    </xf>
    <xf numFmtId="0" fontId="2" fillId="0" borderId="3" xfId="0" applyFont="1" applyBorder="1" applyAlignment="1">
      <alignment horizontal="justify"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2" xfId="0" applyBorder="1" applyAlignment="1">
      <alignment horizontal="justify" vertical="center" wrapText="1"/>
    </xf>
    <xf numFmtId="0" fontId="0" fillId="0" borderId="3" xfId="0" applyBorder="1" applyAlignment="1">
      <alignment horizontal="justify" vertical="center" wrapText="1"/>
    </xf>
    <xf numFmtId="0" fontId="0" fillId="0" borderId="0" xfId="0" applyAlignment="1">
      <alignment horizontal="center"/>
    </xf>
    <xf numFmtId="0" fontId="6" fillId="0" borderId="2" xfId="0" applyFont="1" applyBorder="1" applyAlignment="1">
      <alignment vertical="center" wrapText="1"/>
    </xf>
    <xf numFmtId="0" fontId="6" fillId="0" borderId="3" xfId="0" applyFont="1" applyBorder="1" applyAlignment="1">
      <alignment vertical="center" wrapText="1"/>
    </xf>
    <xf numFmtId="0" fontId="2" fillId="0" borderId="7" xfId="0" applyFont="1" applyBorder="1" applyAlignment="1">
      <alignment horizontal="center" vertical="center" wrapText="1"/>
    </xf>
    <xf numFmtId="0" fontId="2" fillId="0" borderId="6" xfId="0" applyFont="1" applyBorder="1" applyAlignment="1">
      <alignment horizontal="center" vertical="center" wrapText="1"/>
    </xf>
    <xf numFmtId="0" fontId="2" fillId="0" borderId="4" xfId="0" applyFont="1" applyBorder="1" applyAlignment="1">
      <alignment horizontal="center" vertical="center" wrapText="1"/>
    </xf>
    <xf numFmtId="49" fontId="1" fillId="0" borderId="0" xfId="0" applyNumberFormat="1" applyFont="1" applyAlignment="1">
      <alignment horizontal="right" vertical="center" wrapText="1"/>
    </xf>
    <xf numFmtId="49" fontId="1" fillId="0" borderId="0" xfId="0" applyNumberFormat="1" applyFont="1" applyAlignment="1">
      <alignment horizontal="right" vertical="center"/>
    </xf>
    <xf numFmtId="0" fontId="1" fillId="0" borderId="0" xfId="0" applyFont="1" applyAlignment="1">
      <alignment horizontal="center" vertical="center"/>
    </xf>
    <xf numFmtId="0" fontId="1" fillId="0" borderId="0" xfId="0" applyFont="1" applyAlignment="1">
      <alignment vertical="center" wrapText="1"/>
    </xf>
    <xf numFmtId="0" fontId="0" fillId="0" borderId="0" xfId="0" applyAlignment="1">
      <alignment wrapText="1"/>
    </xf>
    <xf numFmtId="0" fontId="0" fillId="0" borderId="1" xfId="0" applyBorder="1" applyAlignment="1">
      <alignment horizontal="center" vertical="center" wrapText="1"/>
    </xf>
    <xf numFmtId="0" fontId="0" fillId="0" borderId="1" xfId="0" applyBorder="1" applyAlignment="1">
      <alignment horizontal="justify" vertical="center" wrapText="1"/>
    </xf>
    <xf numFmtId="0" fontId="1" fillId="0" borderId="8" xfId="0" applyFont="1" applyBorder="1" applyAlignment="1">
      <alignment horizontal="center" vertical="center"/>
    </xf>
    <xf numFmtId="0" fontId="0" fillId="0" borderId="2" xfId="0" applyBorder="1" applyAlignment="1">
      <alignment vertical="center" wrapText="1"/>
    </xf>
    <xf numFmtId="0" fontId="0" fillId="0" borderId="3" xfId="0" applyBorder="1" applyAlignment="1">
      <alignment vertical="center" wrapText="1"/>
    </xf>
    <xf numFmtId="2" fontId="2" fillId="0" borderId="18" xfId="0" applyNumberFormat="1" applyFont="1" applyBorder="1" applyAlignment="1">
      <alignment horizontal="center" vertical="center" wrapText="1"/>
    </xf>
    <xf numFmtId="2" fontId="0" fillId="0" borderId="19" xfId="0" applyNumberFormat="1" applyBorder="1" applyAlignment="1">
      <alignment horizontal="center" vertical="center" wrapText="1"/>
    </xf>
    <xf numFmtId="2" fontId="0" fillId="0" borderId="24" xfId="0" applyNumberFormat="1" applyBorder="1" applyAlignment="1">
      <alignment horizontal="center" vertical="center" wrapText="1"/>
    </xf>
    <xf numFmtId="0" fontId="2" fillId="0" borderId="20" xfId="0" applyFont="1" applyBorder="1" applyAlignment="1">
      <alignment horizontal="justify" vertical="center" wrapText="1"/>
    </xf>
    <xf numFmtId="0" fontId="0" fillId="0" borderId="21" xfId="0" applyBorder="1" applyAlignment="1">
      <alignment horizontal="justify" vertical="center" wrapText="1"/>
    </xf>
    <xf numFmtId="0" fontId="0" fillId="0" borderId="23" xfId="0" applyBorder="1" applyAlignment="1">
      <alignment horizontal="justify" vertical="center" wrapText="1"/>
    </xf>
    <xf numFmtId="0" fontId="2" fillId="0" borderId="20" xfId="0" applyFont="1" applyBorder="1" applyAlignment="1">
      <alignment vertical="center" wrapText="1"/>
    </xf>
    <xf numFmtId="0" fontId="0" fillId="0" borderId="21" xfId="0" applyBorder="1" applyAlignment="1">
      <alignment vertical="center" wrapText="1"/>
    </xf>
    <xf numFmtId="0" fontId="0" fillId="0" borderId="23" xfId="0" applyBorder="1" applyAlignment="1">
      <alignment vertical="center" wrapText="1"/>
    </xf>
    <xf numFmtId="0" fontId="2" fillId="0" borderId="18" xfId="0" applyFont="1" applyBorder="1" applyAlignment="1">
      <alignment horizontal="center" vertical="center" wrapText="1"/>
    </xf>
    <xf numFmtId="0" fontId="0" fillId="0" borderId="19" xfId="0" applyBorder="1" applyAlignment="1">
      <alignment horizontal="center" vertical="center" wrapText="1"/>
    </xf>
    <xf numFmtId="0" fontId="0" fillId="0" borderId="24" xfId="0" applyBorder="1" applyAlignment="1">
      <alignment horizontal="center" vertical="center" wrapText="1"/>
    </xf>
    <xf numFmtId="0" fontId="2" fillId="0" borderId="35" xfId="0" applyFont="1" applyBorder="1" applyAlignment="1">
      <alignment horizontal="justify" vertical="center" wrapText="1"/>
    </xf>
    <xf numFmtId="0" fontId="0" fillId="0" borderId="0" xfId="0" applyBorder="1" applyAlignment="1">
      <alignment horizontal="justify" vertical="center" wrapText="1"/>
    </xf>
    <xf numFmtId="0" fontId="2" fillId="0" borderId="25" xfId="0" applyFont="1" applyBorder="1" applyAlignment="1">
      <alignment horizontal="center" vertical="center" wrapText="1"/>
    </xf>
    <xf numFmtId="0" fontId="0" fillId="0" borderId="26" xfId="0" applyBorder="1" applyAlignment="1">
      <alignment horizontal="center" vertical="center" wrapText="1"/>
    </xf>
    <xf numFmtId="0" fontId="0" fillId="0" borderId="27" xfId="0" applyBorder="1" applyAlignment="1">
      <alignment horizontal="center" vertical="center" wrapText="1"/>
    </xf>
    <xf numFmtId="0" fontId="0" fillId="0" borderId="31" xfId="0" applyBorder="1" applyAlignment="1">
      <alignment horizontal="justify" vertical="center" wrapText="1"/>
    </xf>
    <xf numFmtId="0" fontId="0" fillId="0" borderId="8" xfId="0" applyBorder="1" applyAlignment="1">
      <alignment horizontal="justify" vertical="center" wrapText="1"/>
    </xf>
    <xf numFmtId="0" fontId="2" fillId="0" borderId="28" xfId="0" applyFont="1" applyBorder="1" applyAlignment="1">
      <alignment horizontal="center" vertical="center" wrapText="1"/>
    </xf>
    <xf numFmtId="0" fontId="0" fillId="0" borderId="29" xfId="0" applyBorder="1" applyAlignment="1">
      <alignment horizontal="center" vertical="center" wrapText="1"/>
    </xf>
    <xf numFmtId="0" fontId="2" fillId="0" borderId="32" xfId="0" applyFont="1" applyBorder="1" applyAlignment="1">
      <alignment horizontal="justify" vertical="center" wrapText="1"/>
    </xf>
    <xf numFmtId="0" fontId="2" fillId="0" borderId="30" xfId="0" applyFont="1" applyBorder="1" applyAlignment="1">
      <alignment horizontal="center" vertical="center" wrapText="1"/>
    </xf>
    <xf numFmtId="0" fontId="0" fillId="0" borderId="30" xfId="0" applyBorder="1" applyAlignment="1">
      <alignment horizontal="center" vertical="center" wrapText="1"/>
    </xf>
    <xf numFmtId="0" fontId="2" fillId="0" borderId="33" xfId="0" applyFont="1" applyBorder="1" applyAlignment="1">
      <alignment horizontal="center" vertical="center" wrapText="1"/>
    </xf>
    <xf numFmtId="0" fontId="0" fillId="0" borderId="33" xfId="0" applyBorder="1" applyAlignment="1">
      <alignment horizontal="center" vertical="center" wrapText="1"/>
    </xf>
    <xf numFmtId="0" fontId="0" fillId="0" borderId="34" xfId="0"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J480"/>
  <sheetViews>
    <sheetView tabSelected="1" topLeftCell="A445" workbookViewId="0">
      <selection activeCell="B453" sqref="B453:B457"/>
    </sheetView>
  </sheetViews>
  <sheetFormatPr defaultRowHeight="15" x14ac:dyDescent="0.25"/>
  <cols>
    <col min="1" max="1" width="8.5703125" customWidth="1"/>
    <col min="2" max="2" width="24" customWidth="1"/>
    <col min="3" max="3" width="17.5703125" customWidth="1"/>
    <col min="4" max="4" width="15.85546875" customWidth="1"/>
    <col min="5" max="5" width="16.5703125" customWidth="1"/>
    <col min="6" max="6" width="18.28515625" customWidth="1"/>
    <col min="7" max="7" width="15.28515625" customWidth="1"/>
    <col min="8" max="8" width="14.140625" customWidth="1"/>
    <col min="9" max="9" width="13.85546875" customWidth="1"/>
    <col min="10" max="10" width="37.28515625" customWidth="1"/>
  </cols>
  <sheetData>
    <row r="2" spans="1:10" x14ac:dyDescent="0.25">
      <c r="J2" t="s">
        <v>149</v>
      </c>
    </row>
    <row r="3" spans="1:10" x14ac:dyDescent="0.25">
      <c r="H3" s="47" t="s">
        <v>88</v>
      </c>
      <c r="I3" s="47"/>
      <c r="J3" s="47"/>
    </row>
    <row r="4" spans="1:10" x14ac:dyDescent="0.25">
      <c r="H4" s="47" t="s">
        <v>89</v>
      </c>
      <c r="I4" s="47"/>
      <c r="J4" s="47"/>
    </row>
    <row r="5" spans="1:10" x14ac:dyDescent="0.25">
      <c r="H5" s="47" t="s">
        <v>180</v>
      </c>
      <c r="I5" s="47"/>
      <c r="J5" s="47"/>
    </row>
    <row r="7" spans="1:10" ht="106.5" customHeight="1" x14ac:dyDescent="0.25">
      <c r="A7" s="53" t="s">
        <v>87</v>
      </c>
      <c r="B7" s="54"/>
      <c r="C7" s="54"/>
      <c r="D7" s="54"/>
      <c r="E7" s="54"/>
      <c r="F7" s="54"/>
      <c r="G7" s="54"/>
      <c r="H7" s="54"/>
      <c r="I7" s="54"/>
      <c r="J7" s="54"/>
    </row>
    <row r="8" spans="1:10" ht="18" customHeight="1" x14ac:dyDescent="0.25">
      <c r="A8" s="55" t="s">
        <v>64</v>
      </c>
      <c r="B8" s="55"/>
      <c r="C8" s="55"/>
      <c r="D8" s="55"/>
      <c r="E8" s="55"/>
      <c r="F8" s="55"/>
      <c r="G8" s="55"/>
      <c r="H8" s="55"/>
      <c r="I8" s="55"/>
      <c r="J8" s="55"/>
    </row>
    <row r="9" spans="1:10" ht="19.5" thickBot="1" x14ac:dyDescent="0.3">
      <c r="A9" s="60" t="s">
        <v>0</v>
      </c>
      <c r="B9" s="60"/>
      <c r="C9" s="60"/>
      <c r="D9" s="60"/>
      <c r="E9" s="60"/>
      <c r="F9" s="60"/>
      <c r="G9" s="60"/>
      <c r="H9" s="60"/>
      <c r="I9" s="60"/>
      <c r="J9" s="60"/>
    </row>
    <row r="10" spans="1:10" ht="30.6" customHeight="1" thickBot="1" x14ac:dyDescent="0.3">
      <c r="A10" s="31" t="s">
        <v>1</v>
      </c>
      <c r="B10" s="31" t="s">
        <v>2</v>
      </c>
      <c r="C10" s="31" t="s">
        <v>3</v>
      </c>
      <c r="D10" s="31" t="s">
        <v>65</v>
      </c>
      <c r="E10" s="50" t="s">
        <v>4</v>
      </c>
      <c r="F10" s="51"/>
      <c r="G10" s="51"/>
      <c r="H10" s="51"/>
      <c r="I10" s="52"/>
      <c r="J10" s="37" t="s">
        <v>66</v>
      </c>
    </row>
    <row r="11" spans="1:10" ht="81.75" customHeight="1" thickBot="1" x14ac:dyDescent="0.3">
      <c r="A11" s="33"/>
      <c r="B11" s="33"/>
      <c r="C11" s="33"/>
      <c r="D11" s="33"/>
      <c r="E11" s="3" t="s">
        <v>5</v>
      </c>
      <c r="F11" s="1" t="s">
        <v>83</v>
      </c>
      <c r="G11" s="1" t="s">
        <v>84</v>
      </c>
      <c r="H11" s="1" t="s">
        <v>85</v>
      </c>
      <c r="I11" s="1" t="s">
        <v>86</v>
      </c>
      <c r="J11" s="39"/>
    </row>
    <row r="12" spans="1:10" ht="16.5" thickBot="1" x14ac:dyDescent="0.3">
      <c r="A12" s="2">
        <v>1</v>
      </c>
      <c r="B12" s="3">
        <v>2</v>
      </c>
      <c r="C12" s="3">
        <v>3</v>
      </c>
      <c r="D12" s="3">
        <v>4</v>
      </c>
      <c r="E12" s="3">
        <v>5</v>
      </c>
      <c r="F12" s="3">
        <v>6</v>
      </c>
      <c r="G12" s="3">
        <v>7</v>
      </c>
      <c r="H12" s="3">
        <v>8</v>
      </c>
      <c r="I12" s="3">
        <v>9</v>
      </c>
      <c r="J12" s="3">
        <v>10</v>
      </c>
    </row>
    <row r="13" spans="1:10" ht="45" customHeight="1" thickBot="1" x14ac:dyDescent="0.3">
      <c r="A13" s="37">
        <v>1</v>
      </c>
      <c r="B13" s="31" t="s">
        <v>6</v>
      </c>
      <c r="C13" s="31" t="s">
        <v>7</v>
      </c>
      <c r="D13" s="15" t="s">
        <v>67</v>
      </c>
      <c r="E13" s="5">
        <f>F13+G13+H13+I13</f>
        <v>4250124</v>
      </c>
      <c r="F13" s="5">
        <v>1044663</v>
      </c>
      <c r="G13" s="5">
        <v>1068487</v>
      </c>
      <c r="H13" s="5">
        <v>1068487</v>
      </c>
      <c r="I13" s="5">
        <v>1068487</v>
      </c>
      <c r="J13" s="34" t="s">
        <v>102</v>
      </c>
    </row>
    <row r="14" spans="1:10" ht="45.75" customHeight="1" thickBot="1" x14ac:dyDescent="0.3">
      <c r="A14" s="38"/>
      <c r="B14" s="32"/>
      <c r="C14" s="32"/>
      <c r="D14" s="15" t="s">
        <v>8</v>
      </c>
      <c r="E14" s="5">
        <f t="shared" ref="E14:E16" si="0">F14+G14+H14+I14</f>
        <v>0</v>
      </c>
      <c r="F14" s="5">
        <v>0</v>
      </c>
      <c r="G14" s="5">
        <v>0</v>
      </c>
      <c r="H14" s="5">
        <v>0</v>
      </c>
      <c r="I14" s="5">
        <v>0</v>
      </c>
      <c r="J14" s="35"/>
    </row>
    <row r="15" spans="1:10" ht="41.25" customHeight="1" thickBot="1" x14ac:dyDescent="0.3">
      <c r="A15" s="38"/>
      <c r="B15" s="32"/>
      <c r="C15" s="32"/>
      <c r="D15" s="15" t="s">
        <v>9</v>
      </c>
      <c r="E15" s="5">
        <f t="shared" si="0"/>
        <v>0</v>
      </c>
      <c r="F15" s="5">
        <v>0</v>
      </c>
      <c r="G15" s="5">
        <v>0</v>
      </c>
      <c r="H15" s="5">
        <v>0</v>
      </c>
      <c r="I15" s="5">
        <v>0</v>
      </c>
      <c r="J15" s="35"/>
    </row>
    <row r="16" spans="1:10" ht="27.75" customHeight="1" thickBot="1" x14ac:dyDescent="0.3">
      <c r="A16" s="38"/>
      <c r="B16" s="32"/>
      <c r="C16" s="32"/>
      <c r="D16" s="15" t="s">
        <v>10</v>
      </c>
      <c r="E16" s="5">
        <f t="shared" si="0"/>
        <v>0</v>
      </c>
      <c r="F16" s="5">
        <v>0</v>
      </c>
      <c r="G16" s="5">
        <v>0</v>
      </c>
      <c r="H16" s="5">
        <v>0</v>
      </c>
      <c r="I16" s="5">
        <v>0</v>
      </c>
      <c r="J16" s="35"/>
    </row>
    <row r="17" spans="1:10" ht="23.25" customHeight="1" thickBot="1" x14ac:dyDescent="0.3">
      <c r="A17" s="39"/>
      <c r="B17" s="33"/>
      <c r="C17" s="33"/>
      <c r="D17" s="15" t="s">
        <v>11</v>
      </c>
      <c r="E17" s="5">
        <f>E13+E14+E15+E16</f>
        <v>4250124</v>
      </c>
      <c r="F17" s="5">
        <f>F13+F14+F15+F16</f>
        <v>1044663</v>
      </c>
      <c r="G17" s="5">
        <f t="shared" ref="G17:I17" si="1">G13+G14+G15+G16</f>
        <v>1068487</v>
      </c>
      <c r="H17" s="5">
        <f t="shared" si="1"/>
        <v>1068487</v>
      </c>
      <c r="I17" s="5">
        <f t="shared" si="1"/>
        <v>1068487</v>
      </c>
      <c r="J17" s="36"/>
    </row>
    <row r="18" spans="1:10" ht="140.25" customHeight="1" thickBot="1" x14ac:dyDescent="0.3">
      <c r="A18" s="31">
        <v>2</v>
      </c>
      <c r="B18" s="31" t="s">
        <v>12</v>
      </c>
      <c r="C18" s="31" t="s">
        <v>7</v>
      </c>
      <c r="D18" s="15" t="s">
        <v>67</v>
      </c>
      <c r="E18" s="5">
        <f>F18+G18+H18+I18</f>
        <v>37148129.859999999</v>
      </c>
      <c r="F18" s="5">
        <v>9860313.8599999994</v>
      </c>
      <c r="G18" s="5">
        <v>9422906</v>
      </c>
      <c r="H18" s="5">
        <v>8932455</v>
      </c>
      <c r="I18" s="5">
        <v>8932455</v>
      </c>
      <c r="J18" s="34" t="s">
        <v>103</v>
      </c>
    </row>
    <row r="19" spans="1:10" ht="111" customHeight="1" thickBot="1" x14ac:dyDescent="0.3">
      <c r="A19" s="32"/>
      <c r="B19" s="32"/>
      <c r="C19" s="32"/>
      <c r="D19" s="15" t="s">
        <v>8</v>
      </c>
      <c r="E19" s="5">
        <f t="shared" ref="E19:E21" si="2">F19+G19+H19+I19</f>
        <v>0</v>
      </c>
      <c r="F19" s="5">
        <v>0</v>
      </c>
      <c r="G19" s="5">
        <v>0</v>
      </c>
      <c r="H19" s="5">
        <v>0</v>
      </c>
      <c r="I19" s="5">
        <v>0</v>
      </c>
      <c r="J19" s="35"/>
    </row>
    <row r="20" spans="1:10" ht="126.75" customHeight="1" thickBot="1" x14ac:dyDescent="0.3">
      <c r="A20" s="32"/>
      <c r="B20" s="32"/>
      <c r="C20" s="32"/>
      <c r="D20" s="15" t="s">
        <v>9</v>
      </c>
      <c r="E20" s="5">
        <f t="shared" si="2"/>
        <v>0</v>
      </c>
      <c r="F20" s="5">
        <v>0</v>
      </c>
      <c r="G20" s="5">
        <v>0</v>
      </c>
      <c r="H20" s="5">
        <v>0</v>
      </c>
      <c r="I20" s="5">
        <v>0</v>
      </c>
      <c r="J20" s="35"/>
    </row>
    <row r="21" spans="1:10" ht="157.5" customHeight="1" thickBot="1" x14ac:dyDescent="0.3">
      <c r="A21" s="32"/>
      <c r="B21" s="32"/>
      <c r="C21" s="32"/>
      <c r="D21" s="15" t="s">
        <v>10</v>
      </c>
      <c r="E21" s="5">
        <f t="shared" si="2"/>
        <v>0</v>
      </c>
      <c r="F21" s="5">
        <v>0</v>
      </c>
      <c r="G21" s="5">
        <v>0</v>
      </c>
      <c r="H21" s="5">
        <v>0</v>
      </c>
      <c r="I21" s="5">
        <v>0</v>
      </c>
      <c r="J21" s="35"/>
    </row>
    <row r="22" spans="1:10" ht="283.5" customHeight="1" thickBot="1" x14ac:dyDescent="0.3">
      <c r="A22" s="33"/>
      <c r="B22" s="33"/>
      <c r="C22" s="33"/>
      <c r="D22" s="16" t="s">
        <v>11</v>
      </c>
      <c r="E22" s="5">
        <f>E18+E19+E20+E21</f>
        <v>37148129.859999999</v>
      </c>
      <c r="F22" s="5">
        <f t="shared" ref="F22:I22" si="3">F18+F19+F20+F21</f>
        <v>9860313.8599999994</v>
      </c>
      <c r="G22" s="5">
        <f t="shared" si="3"/>
        <v>9422906</v>
      </c>
      <c r="H22" s="5">
        <f t="shared" si="3"/>
        <v>8932455</v>
      </c>
      <c r="I22" s="5">
        <f t="shared" si="3"/>
        <v>8932455</v>
      </c>
      <c r="J22" s="36"/>
    </row>
    <row r="23" spans="1:10" ht="48" customHeight="1" thickBot="1" x14ac:dyDescent="0.3">
      <c r="A23" s="37">
        <v>3</v>
      </c>
      <c r="B23" s="37" t="s">
        <v>13</v>
      </c>
      <c r="C23" s="31" t="s">
        <v>7</v>
      </c>
      <c r="D23" s="15" t="s">
        <v>67</v>
      </c>
      <c r="E23" s="5">
        <f>F23+G23+H23+I23</f>
        <v>48600606</v>
      </c>
      <c r="F23" s="5">
        <v>11801751</v>
      </c>
      <c r="G23" s="5">
        <v>12266285</v>
      </c>
      <c r="H23" s="5">
        <v>12266285</v>
      </c>
      <c r="I23" s="5">
        <v>12266285</v>
      </c>
      <c r="J23" s="34" t="s">
        <v>141</v>
      </c>
    </row>
    <row r="24" spans="1:10" ht="50.25" customHeight="1" thickBot="1" x14ac:dyDescent="0.3">
      <c r="A24" s="38"/>
      <c r="B24" s="38"/>
      <c r="C24" s="32"/>
      <c r="D24" s="15" t="s">
        <v>8</v>
      </c>
      <c r="E24" s="5">
        <f t="shared" ref="E24:E26" si="4">F24+G24+H24+I24</f>
        <v>0</v>
      </c>
      <c r="F24" s="5">
        <v>0</v>
      </c>
      <c r="G24" s="5">
        <v>0</v>
      </c>
      <c r="H24" s="5">
        <v>0</v>
      </c>
      <c r="I24" s="5">
        <v>0</v>
      </c>
      <c r="J24" s="35"/>
    </row>
    <row r="25" spans="1:10" ht="48.75" customHeight="1" thickBot="1" x14ac:dyDescent="0.3">
      <c r="A25" s="38"/>
      <c r="B25" s="38"/>
      <c r="C25" s="32"/>
      <c r="D25" s="15" t="s">
        <v>9</v>
      </c>
      <c r="E25" s="5">
        <f t="shared" si="4"/>
        <v>0</v>
      </c>
      <c r="F25" s="5">
        <v>0</v>
      </c>
      <c r="G25" s="5">
        <v>0</v>
      </c>
      <c r="H25" s="5">
        <v>0</v>
      </c>
      <c r="I25" s="5">
        <v>0</v>
      </c>
      <c r="J25" s="35"/>
    </row>
    <row r="26" spans="1:10" ht="57.75" customHeight="1" thickBot="1" x14ac:dyDescent="0.3">
      <c r="A26" s="38"/>
      <c r="B26" s="38"/>
      <c r="C26" s="32"/>
      <c r="D26" s="15" t="s">
        <v>10</v>
      </c>
      <c r="E26" s="5">
        <f t="shared" si="4"/>
        <v>9984400</v>
      </c>
      <c r="F26" s="5">
        <v>2532400</v>
      </c>
      <c r="G26" s="5">
        <v>2484000</v>
      </c>
      <c r="H26" s="5">
        <v>2484000</v>
      </c>
      <c r="I26" s="5">
        <v>2484000</v>
      </c>
      <c r="J26" s="35"/>
    </row>
    <row r="27" spans="1:10" ht="38.25" customHeight="1" thickBot="1" x14ac:dyDescent="0.3">
      <c r="A27" s="39"/>
      <c r="B27" s="39"/>
      <c r="C27" s="33"/>
      <c r="D27" s="15" t="s">
        <v>11</v>
      </c>
      <c r="E27" s="5">
        <f>E23+E24+E25+E26</f>
        <v>58585006</v>
      </c>
      <c r="F27" s="5">
        <f t="shared" ref="F27:I27" si="5">F23+F24+F25+F26</f>
        <v>14334151</v>
      </c>
      <c r="G27" s="5">
        <f t="shared" si="5"/>
        <v>14750285</v>
      </c>
      <c r="H27" s="5">
        <f t="shared" si="5"/>
        <v>14750285</v>
      </c>
      <c r="I27" s="5">
        <f t="shared" si="5"/>
        <v>14750285</v>
      </c>
      <c r="J27" s="36"/>
    </row>
    <row r="28" spans="1:10" ht="45.75" customHeight="1" thickBot="1" x14ac:dyDescent="0.3">
      <c r="A28" s="37">
        <v>4</v>
      </c>
      <c r="B28" s="37" t="s">
        <v>90</v>
      </c>
      <c r="C28" s="31" t="s">
        <v>7</v>
      </c>
      <c r="D28" s="15" t="s">
        <v>67</v>
      </c>
      <c r="E28" s="5">
        <f>F28+G28+H28+I28</f>
        <v>24094</v>
      </c>
      <c r="F28" s="5">
        <v>0</v>
      </c>
      <c r="G28" s="5">
        <v>24094</v>
      </c>
      <c r="H28" s="5">
        <v>0</v>
      </c>
      <c r="I28" s="5">
        <v>0</v>
      </c>
      <c r="J28" s="34" t="s">
        <v>104</v>
      </c>
    </row>
    <row r="29" spans="1:10" ht="45.75" thickBot="1" x14ac:dyDescent="0.3">
      <c r="A29" s="38"/>
      <c r="B29" s="43"/>
      <c r="C29" s="32"/>
      <c r="D29" s="15" t="s">
        <v>8</v>
      </c>
      <c r="E29" s="5">
        <f t="shared" ref="E29:E31" si="6">F29+G29+H29+I29</f>
        <v>0</v>
      </c>
      <c r="F29" s="5">
        <v>0</v>
      </c>
      <c r="G29" s="5">
        <v>0</v>
      </c>
      <c r="H29" s="5">
        <v>0</v>
      </c>
      <c r="I29" s="5">
        <v>0</v>
      </c>
      <c r="J29" s="48"/>
    </row>
    <row r="30" spans="1:10" ht="45.75" thickBot="1" x14ac:dyDescent="0.3">
      <c r="A30" s="38"/>
      <c r="B30" s="43"/>
      <c r="C30" s="32"/>
      <c r="D30" s="15" t="s">
        <v>9</v>
      </c>
      <c r="E30" s="5">
        <f t="shared" si="6"/>
        <v>60671109.700000003</v>
      </c>
      <c r="F30" s="5">
        <v>37340719</v>
      </c>
      <c r="G30" s="5">
        <v>23330390.699999999</v>
      </c>
      <c r="H30" s="5">
        <v>0</v>
      </c>
      <c r="I30" s="5">
        <v>0</v>
      </c>
      <c r="J30" s="48"/>
    </row>
    <row r="31" spans="1:10" ht="30.75" thickBot="1" x14ac:dyDescent="0.3">
      <c r="A31" s="38"/>
      <c r="B31" s="43"/>
      <c r="C31" s="32"/>
      <c r="D31" s="15" t="s">
        <v>10</v>
      </c>
      <c r="E31" s="5">
        <f t="shared" si="6"/>
        <v>0</v>
      </c>
      <c r="F31" s="5">
        <v>0</v>
      </c>
      <c r="G31" s="5">
        <v>0</v>
      </c>
      <c r="H31" s="5">
        <v>0</v>
      </c>
      <c r="I31" s="5">
        <v>0</v>
      </c>
      <c r="J31" s="48"/>
    </row>
    <row r="32" spans="1:10" ht="16.5" thickBot="1" x14ac:dyDescent="0.3">
      <c r="A32" s="39"/>
      <c r="B32" s="44"/>
      <c r="C32" s="33"/>
      <c r="D32" s="15" t="s">
        <v>11</v>
      </c>
      <c r="E32" s="5">
        <f>E28+E29+E30+E31</f>
        <v>60695203.700000003</v>
      </c>
      <c r="F32" s="5">
        <f t="shared" ref="F32:I32" si="7">F28+F29+F30+F31</f>
        <v>37340719</v>
      </c>
      <c r="G32" s="5">
        <f t="shared" si="7"/>
        <v>23354484.699999999</v>
      </c>
      <c r="H32" s="5">
        <f t="shared" si="7"/>
        <v>0</v>
      </c>
      <c r="I32" s="5">
        <f t="shared" si="7"/>
        <v>0</v>
      </c>
      <c r="J32" s="49"/>
    </row>
    <row r="33" spans="1:10" ht="45.75" customHeight="1" thickBot="1" x14ac:dyDescent="0.3">
      <c r="A33" s="37">
        <v>5</v>
      </c>
      <c r="B33" s="40" t="s">
        <v>14</v>
      </c>
      <c r="C33" s="31" t="s">
        <v>7</v>
      </c>
      <c r="D33" s="15" t="s">
        <v>67</v>
      </c>
      <c r="E33" s="5">
        <f>F33+G33+H33+I33</f>
        <v>0</v>
      </c>
      <c r="F33" s="5">
        <v>0</v>
      </c>
      <c r="G33" s="5">
        <v>0</v>
      </c>
      <c r="H33" s="5">
        <v>0</v>
      </c>
      <c r="I33" s="5">
        <v>0</v>
      </c>
      <c r="J33" s="34" t="s">
        <v>105</v>
      </c>
    </row>
    <row r="34" spans="1:10" ht="52.5" customHeight="1" thickBot="1" x14ac:dyDescent="0.3">
      <c r="A34" s="38"/>
      <c r="B34" s="41"/>
      <c r="C34" s="32"/>
      <c r="D34" s="15" t="s">
        <v>8</v>
      </c>
      <c r="E34" s="5">
        <f t="shared" ref="E34:E36" si="8">F34+G34+H34+I34</f>
        <v>0</v>
      </c>
      <c r="F34" s="5">
        <v>0</v>
      </c>
      <c r="G34" s="5">
        <v>0</v>
      </c>
      <c r="H34" s="5">
        <v>0</v>
      </c>
      <c r="I34" s="5">
        <v>0</v>
      </c>
      <c r="J34" s="35"/>
    </row>
    <row r="35" spans="1:10" ht="51" customHeight="1" thickBot="1" x14ac:dyDescent="0.3">
      <c r="A35" s="38"/>
      <c r="B35" s="41"/>
      <c r="C35" s="32"/>
      <c r="D35" s="15" t="s">
        <v>9</v>
      </c>
      <c r="E35" s="5">
        <f t="shared" si="8"/>
        <v>1326665</v>
      </c>
      <c r="F35" s="5">
        <v>329000</v>
      </c>
      <c r="G35" s="5">
        <v>316665</v>
      </c>
      <c r="H35" s="5">
        <v>340500</v>
      </c>
      <c r="I35" s="5">
        <v>340500</v>
      </c>
      <c r="J35" s="35"/>
    </row>
    <row r="36" spans="1:10" ht="39" customHeight="1" thickBot="1" x14ac:dyDescent="0.3">
      <c r="A36" s="38"/>
      <c r="B36" s="41"/>
      <c r="C36" s="32"/>
      <c r="D36" s="15" t="s">
        <v>10</v>
      </c>
      <c r="E36" s="5">
        <f t="shared" si="8"/>
        <v>0</v>
      </c>
      <c r="F36" s="5">
        <v>0</v>
      </c>
      <c r="G36" s="5">
        <v>0</v>
      </c>
      <c r="H36" s="5">
        <v>0</v>
      </c>
      <c r="I36" s="5">
        <v>0</v>
      </c>
      <c r="J36" s="35"/>
    </row>
    <row r="37" spans="1:10" ht="16.5" thickBot="1" x14ac:dyDescent="0.3">
      <c r="A37" s="39"/>
      <c r="B37" s="42"/>
      <c r="C37" s="33"/>
      <c r="D37" s="15" t="s">
        <v>11</v>
      </c>
      <c r="E37" s="5">
        <f>E33+E34+E35+E36</f>
        <v>1326665</v>
      </c>
      <c r="F37" s="5">
        <f t="shared" ref="F37:I37" si="9">F33+F34+F35+F36</f>
        <v>329000</v>
      </c>
      <c r="G37" s="5">
        <f t="shared" si="9"/>
        <v>316665</v>
      </c>
      <c r="H37" s="5">
        <f t="shared" si="9"/>
        <v>340500</v>
      </c>
      <c r="I37" s="5">
        <f t="shared" si="9"/>
        <v>340500</v>
      </c>
      <c r="J37" s="36"/>
    </row>
    <row r="38" spans="1:10" ht="114.75" customHeight="1" thickBot="1" x14ac:dyDescent="0.3">
      <c r="A38" s="37">
        <v>6</v>
      </c>
      <c r="B38" s="40" t="s">
        <v>15</v>
      </c>
      <c r="C38" s="31" t="s">
        <v>7</v>
      </c>
      <c r="D38" s="15" t="s">
        <v>67</v>
      </c>
      <c r="E38" s="5">
        <f>F38+G38+H38+I38</f>
        <v>0</v>
      </c>
      <c r="F38" s="5">
        <v>0</v>
      </c>
      <c r="G38" s="5">
        <v>0</v>
      </c>
      <c r="H38" s="5">
        <v>0</v>
      </c>
      <c r="I38" s="5">
        <v>0</v>
      </c>
      <c r="J38" s="34" t="s">
        <v>105</v>
      </c>
    </row>
    <row r="39" spans="1:10" ht="45.75" thickBot="1" x14ac:dyDescent="0.3">
      <c r="A39" s="38"/>
      <c r="B39" s="41"/>
      <c r="C39" s="32"/>
      <c r="D39" s="15" t="s">
        <v>8</v>
      </c>
      <c r="E39" s="5">
        <f t="shared" ref="E39:E41" si="10">F39+G39+H39+I39</f>
        <v>0</v>
      </c>
      <c r="F39" s="5">
        <v>0</v>
      </c>
      <c r="G39" s="5">
        <v>0</v>
      </c>
      <c r="H39" s="5">
        <v>0</v>
      </c>
      <c r="I39" s="5">
        <v>0</v>
      </c>
      <c r="J39" s="35"/>
    </row>
    <row r="40" spans="1:10" ht="45.75" thickBot="1" x14ac:dyDescent="0.3">
      <c r="A40" s="38"/>
      <c r="B40" s="41"/>
      <c r="C40" s="32"/>
      <c r="D40" s="15" t="s">
        <v>9</v>
      </c>
      <c r="E40" s="5">
        <f t="shared" si="10"/>
        <v>786</v>
      </c>
      <c r="F40" s="5">
        <v>200</v>
      </c>
      <c r="G40" s="5">
        <v>186</v>
      </c>
      <c r="H40" s="5">
        <v>200</v>
      </c>
      <c r="I40" s="5">
        <v>200</v>
      </c>
      <c r="J40" s="35"/>
    </row>
    <row r="41" spans="1:10" ht="61.5" customHeight="1" thickBot="1" x14ac:dyDescent="0.3">
      <c r="A41" s="38"/>
      <c r="B41" s="41"/>
      <c r="C41" s="32"/>
      <c r="D41" s="15" t="s">
        <v>10</v>
      </c>
      <c r="E41" s="5">
        <f t="shared" si="10"/>
        <v>0</v>
      </c>
      <c r="F41" s="5">
        <v>0</v>
      </c>
      <c r="G41" s="5">
        <v>0</v>
      </c>
      <c r="H41" s="5">
        <v>0</v>
      </c>
      <c r="I41" s="5">
        <v>0</v>
      </c>
      <c r="J41" s="35"/>
    </row>
    <row r="42" spans="1:10" ht="113.25" customHeight="1" thickBot="1" x14ac:dyDescent="0.3">
      <c r="A42" s="39"/>
      <c r="B42" s="42"/>
      <c r="C42" s="33"/>
      <c r="D42" s="15" t="s">
        <v>11</v>
      </c>
      <c r="E42" s="5">
        <f>E38+E39+E40+E41</f>
        <v>786</v>
      </c>
      <c r="F42" s="5">
        <f t="shared" ref="F42:I42" si="11">F38+F39+F40+F41</f>
        <v>200</v>
      </c>
      <c r="G42" s="5">
        <f t="shared" si="11"/>
        <v>186</v>
      </c>
      <c r="H42" s="5">
        <f t="shared" si="11"/>
        <v>200</v>
      </c>
      <c r="I42" s="5">
        <f t="shared" si="11"/>
        <v>200</v>
      </c>
      <c r="J42" s="36"/>
    </row>
    <row r="43" spans="1:10" ht="45.75" customHeight="1" thickBot="1" x14ac:dyDescent="0.3">
      <c r="A43" s="37">
        <v>7</v>
      </c>
      <c r="B43" s="40" t="s">
        <v>16</v>
      </c>
      <c r="C43" s="31" t="s">
        <v>7</v>
      </c>
      <c r="D43" s="15" t="s">
        <v>67</v>
      </c>
      <c r="E43" s="5">
        <f>F43+G43+H43+I43</f>
        <v>0</v>
      </c>
      <c r="F43" s="5">
        <v>0</v>
      </c>
      <c r="G43" s="5">
        <v>0</v>
      </c>
      <c r="H43" s="5">
        <v>0</v>
      </c>
      <c r="I43" s="5">
        <v>0</v>
      </c>
      <c r="J43" s="34" t="s">
        <v>106</v>
      </c>
    </row>
    <row r="44" spans="1:10" ht="55.5" customHeight="1" thickBot="1" x14ac:dyDescent="0.3">
      <c r="A44" s="38"/>
      <c r="B44" s="41"/>
      <c r="C44" s="32"/>
      <c r="D44" s="15" t="s">
        <v>8</v>
      </c>
      <c r="E44" s="5">
        <f t="shared" ref="E44:E46" si="12">F44+G44+H44+I44</f>
        <v>0</v>
      </c>
      <c r="F44" s="5">
        <v>0</v>
      </c>
      <c r="G44" s="5">
        <v>0</v>
      </c>
      <c r="H44" s="5">
        <v>0</v>
      </c>
      <c r="I44" s="5">
        <v>0</v>
      </c>
      <c r="J44" s="35"/>
    </row>
    <row r="45" spans="1:10" ht="51" customHeight="1" thickBot="1" x14ac:dyDescent="0.3">
      <c r="A45" s="38"/>
      <c r="B45" s="41"/>
      <c r="C45" s="32"/>
      <c r="D45" s="15" t="s">
        <v>9</v>
      </c>
      <c r="E45" s="5">
        <f t="shared" si="12"/>
        <v>1990144</v>
      </c>
      <c r="F45" s="5">
        <v>493500</v>
      </c>
      <c r="G45" s="5">
        <v>475044</v>
      </c>
      <c r="H45" s="5">
        <v>510800</v>
      </c>
      <c r="I45" s="5">
        <v>510800</v>
      </c>
      <c r="J45" s="35"/>
    </row>
    <row r="46" spans="1:10" ht="30.75" thickBot="1" x14ac:dyDescent="0.3">
      <c r="A46" s="38"/>
      <c r="B46" s="41"/>
      <c r="C46" s="32"/>
      <c r="D46" s="15" t="s">
        <v>10</v>
      </c>
      <c r="E46" s="5">
        <f t="shared" si="12"/>
        <v>0</v>
      </c>
      <c r="F46" s="5">
        <v>0</v>
      </c>
      <c r="G46" s="5">
        <v>0</v>
      </c>
      <c r="H46" s="5">
        <v>0</v>
      </c>
      <c r="I46" s="5">
        <v>0</v>
      </c>
      <c r="J46" s="35"/>
    </row>
    <row r="47" spans="1:10" ht="49.5" customHeight="1" thickBot="1" x14ac:dyDescent="0.3">
      <c r="A47" s="39"/>
      <c r="B47" s="42"/>
      <c r="C47" s="33"/>
      <c r="D47" s="15" t="s">
        <v>11</v>
      </c>
      <c r="E47" s="5">
        <f>E43+E44+E45+E46</f>
        <v>1990144</v>
      </c>
      <c r="F47" s="5">
        <f t="shared" ref="F47:I47" si="13">F43+F44+F45+F46</f>
        <v>493500</v>
      </c>
      <c r="G47" s="5">
        <f t="shared" si="13"/>
        <v>475044</v>
      </c>
      <c r="H47" s="5">
        <f t="shared" si="13"/>
        <v>510800</v>
      </c>
      <c r="I47" s="5">
        <f t="shared" si="13"/>
        <v>510800</v>
      </c>
      <c r="J47" s="36"/>
    </row>
    <row r="48" spans="1:10" ht="49.5" customHeight="1" thickBot="1" x14ac:dyDescent="0.3">
      <c r="A48" s="37">
        <v>8</v>
      </c>
      <c r="B48" s="40" t="s">
        <v>17</v>
      </c>
      <c r="C48" s="31" t="s">
        <v>7</v>
      </c>
      <c r="D48" s="15" t="s">
        <v>67</v>
      </c>
      <c r="E48" s="5">
        <f>F48+G48+H48+I48</f>
        <v>160400</v>
      </c>
      <c r="F48" s="5">
        <v>52400</v>
      </c>
      <c r="G48" s="5">
        <v>36000</v>
      </c>
      <c r="H48" s="5">
        <v>36000</v>
      </c>
      <c r="I48" s="5">
        <v>36000</v>
      </c>
      <c r="J48" s="34" t="s">
        <v>107</v>
      </c>
    </row>
    <row r="49" spans="1:10" ht="45.75" thickBot="1" x14ac:dyDescent="0.3">
      <c r="A49" s="38"/>
      <c r="B49" s="41"/>
      <c r="C49" s="32"/>
      <c r="D49" s="15" t="s">
        <v>8</v>
      </c>
      <c r="E49" s="5">
        <f t="shared" ref="E49:E51" si="14">F49+G49+H49+I49</f>
        <v>0</v>
      </c>
      <c r="F49" s="5">
        <v>0</v>
      </c>
      <c r="G49" s="5">
        <v>0</v>
      </c>
      <c r="H49" s="5">
        <v>0</v>
      </c>
      <c r="I49" s="5">
        <v>0</v>
      </c>
      <c r="J49" s="35"/>
    </row>
    <row r="50" spans="1:10" ht="45.75" thickBot="1" x14ac:dyDescent="0.3">
      <c r="A50" s="38"/>
      <c r="B50" s="41"/>
      <c r="C50" s="32"/>
      <c r="D50" s="15" t="s">
        <v>9</v>
      </c>
      <c r="E50" s="5">
        <f t="shared" si="14"/>
        <v>0</v>
      </c>
      <c r="F50" s="5">
        <v>0</v>
      </c>
      <c r="G50" s="5">
        <v>0</v>
      </c>
      <c r="H50" s="5">
        <v>0</v>
      </c>
      <c r="I50" s="5">
        <v>0</v>
      </c>
      <c r="J50" s="35"/>
    </row>
    <row r="51" spans="1:10" ht="30.75" thickBot="1" x14ac:dyDescent="0.3">
      <c r="A51" s="38"/>
      <c r="B51" s="41"/>
      <c r="C51" s="32"/>
      <c r="D51" s="15" t="s">
        <v>10</v>
      </c>
      <c r="E51" s="5">
        <f t="shared" si="14"/>
        <v>0</v>
      </c>
      <c r="F51" s="5">
        <v>0</v>
      </c>
      <c r="G51" s="5">
        <v>0</v>
      </c>
      <c r="H51" s="5">
        <v>0</v>
      </c>
      <c r="I51" s="5">
        <v>0</v>
      </c>
      <c r="J51" s="35"/>
    </row>
    <row r="52" spans="1:10" ht="88.5" customHeight="1" thickBot="1" x14ac:dyDescent="0.3">
      <c r="A52" s="39"/>
      <c r="B52" s="42"/>
      <c r="C52" s="33"/>
      <c r="D52" s="15" t="s">
        <v>11</v>
      </c>
      <c r="E52" s="5">
        <f>E48+E49+E50+E51</f>
        <v>160400</v>
      </c>
      <c r="F52" s="5">
        <f t="shared" ref="F52:I52" si="15">F48+F49+F50+F51</f>
        <v>52400</v>
      </c>
      <c r="G52" s="5">
        <f t="shared" si="15"/>
        <v>36000</v>
      </c>
      <c r="H52" s="5">
        <f t="shared" si="15"/>
        <v>36000</v>
      </c>
      <c r="I52" s="5">
        <f t="shared" si="15"/>
        <v>36000</v>
      </c>
      <c r="J52" s="36"/>
    </row>
    <row r="53" spans="1:10" ht="45.75" customHeight="1" thickBot="1" x14ac:dyDescent="0.3">
      <c r="A53" s="37">
        <v>9</v>
      </c>
      <c r="B53" s="40" t="s">
        <v>93</v>
      </c>
      <c r="C53" s="31" t="s">
        <v>7</v>
      </c>
      <c r="D53" s="15" t="s">
        <v>67</v>
      </c>
      <c r="E53" s="5">
        <f>F53+G53+H53+I53</f>
        <v>15547184</v>
      </c>
      <c r="F53" s="5">
        <v>4657159</v>
      </c>
      <c r="G53" s="5">
        <v>4974279</v>
      </c>
      <c r="H53" s="5">
        <v>2957873</v>
      </c>
      <c r="I53" s="5">
        <v>2957873</v>
      </c>
      <c r="J53" s="34" t="s">
        <v>108</v>
      </c>
    </row>
    <row r="54" spans="1:10" ht="50.25" customHeight="1" thickBot="1" x14ac:dyDescent="0.3">
      <c r="A54" s="38"/>
      <c r="B54" s="41"/>
      <c r="C54" s="32"/>
      <c r="D54" s="15" t="s">
        <v>8</v>
      </c>
      <c r="E54" s="5">
        <f t="shared" ref="E54:E56" si="16">F54+G54+H54+I54</f>
        <v>0</v>
      </c>
      <c r="F54" s="5">
        <v>0</v>
      </c>
      <c r="G54" s="5">
        <v>0</v>
      </c>
      <c r="H54" s="5">
        <v>0</v>
      </c>
      <c r="I54" s="5">
        <v>0</v>
      </c>
      <c r="J54" s="35"/>
    </row>
    <row r="55" spans="1:10" ht="42.75" customHeight="1" thickBot="1" x14ac:dyDescent="0.3">
      <c r="A55" s="38"/>
      <c r="B55" s="41"/>
      <c r="C55" s="32"/>
      <c r="D55" s="15" t="s">
        <v>9</v>
      </c>
      <c r="E55" s="5">
        <f t="shared" si="16"/>
        <v>28054068.810000002</v>
      </c>
      <c r="F55" s="5">
        <v>11588343.810000001</v>
      </c>
      <c r="G55" s="5">
        <v>10839519</v>
      </c>
      <c r="H55" s="5">
        <v>5626206</v>
      </c>
      <c r="I55" s="5">
        <v>0</v>
      </c>
      <c r="J55" s="35"/>
    </row>
    <row r="56" spans="1:10" ht="30.75" customHeight="1" thickBot="1" x14ac:dyDescent="0.3">
      <c r="A56" s="38"/>
      <c r="B56" s="41"/>
      <c r="C56" s="32"/>
      <c r="D56" s="15" t="s">
        <v>10</v>
      </c>
      <c r="E56" s="5">
        <f t="shared" si="16"/>
        <v>0</v>
      </c>
      <c r="F56" s="5">
        <v>0</v>
      </c>
      <c r="G56" s="5">
        <v>0</v>
      </c>
      <c r="H56" s="5">
        <v>0</v>
      </c>
      <c r="I56" s="5">
        <v>0</v>
      </c>
      <c r="J56" s="35"/>
    </row>
    <row r="57" spans="1:10" ht="20.25" customHeight="1" thickBot="1" x14ac:dyDescent="0.3">
      <c r="A57" s="39"/>
      <c r="B57" s="42"/>
      <c r="C57" s="33"/>
      <c r="D57" s="15" t="s">
        <v>11</v>
      </c>
      <c r="E57" s="5">
        <f>E53+E54+E55+E56</f>
        <v>43601252.810000002</v>
      </c>
      <c r="F57" s="5">
        <f t="shared" ref="F57:I57" si="17">F53+F54+F55+F56</f>
        <v>16245502.810000001</v>
      </c>
      <c r="G57" s="5">
        <f t="shared" si="17"/>
        <v>15813798</v>
      </c>
      <c r="H57" s="5">
        <f t="shared" si="17"/>
        <v>8584079</v>
      </c>
      <c r="I57" s="5">
        <f t="shared" si="17"/>
        <v>2957873</v>
      </c>
      <c r="J57" s="36"/>
    </row>
    <row r="58" spans="1:10" ht="45.75" customHeight="1" thickBot="1" x14ac:dyDescent="0.3">
      <c r="A58" s="37">
        <v>10</v>
      </c>
      <c r="B58" s="40" t="s">
        <v>19</v>
      </c>
      <c r="C58" s="31" t="s">
        <v>7</v>
      </c>
      <c r="D58" s="15" t="s">
        <v>67</v>
      </c>
      <c r="E58" s="5">
        <f>F58+G58+H58+I58</f>
        <v>600000</v>
      </c>
      <c r="F58" s="5">
        <v>150000</v>
      </c>
      <c r="G58" s="5">
        <v>150000</v>
      </c>
      <c r="H58" s="5">
        <v>150000</v>
      </c>
      <c r="I58" s="5">
        <v>150000</v>
      </c>
      <c r="J58" s="34" t="s">
        <v>18</v>
      </c>
    </row>
    <row r="59" spans="1:10" ht="47.25" customHeight="1" thickBot="1" x14ac:dyDescent="0.3">
      <c r="A59" s="38"/>
      <c r="B59" s="41"/>
      <c r="C59" s="32"/>
      <c r="D59" s="15" t="s">
        <v>8</v>
      </c>
      <c r="E59" s="5">
        <f t="shared" ref="E59:E61" si="18">F59+G59+H59+I59</f>
        <v>0</v>
      </c>
      <c r="F59" s="5">
        <v>0</v>
      </c>
      <c r="G59" s="5">
        <v>0</v>
      </c>
      <c r="H59" s="5">
        <v>0</v>
      </c>
      <c r="I59" s="5">
        <v>0</v>
      </c>
      <c r="J59" s="35"/>
    </row>
    <row r="60" spans="1:10" ht="44.25" customHeight="1" thickBot="1" x14ac:dyDescent="0.3">
      <c r="A60" s="38"/>
      <c r="B60" s="41"/>
      <c r="C60" s="32"/>
      <c r="D60" s="15" t="s">
        <v>9</v>
      </c>
      <c r="E60" s="5">
        <f t="shared" si="18"/>
        <v>0</v>
      </c>
      <c r="F60" s="5">
        <v>0</v>
      </c>
      <c r="G60" s="5">
        <v>0</v>
      </c>
      <c r="H60" s="5">
        <v>0</v>
      </c>
      <c r="I60" s="5">
        <v>0</v>
      </c>
      <c r="J60" s="35"/>
    </row>
    <row r="61" spans="1:10" ht="39.75" customHeight="1" thickBot="1" x14ac:dyDescent="0.3">
      <c r="A61" s="38"/>
      <c r="B61" s="41"/>
      <c r="C61" s="32"/>
      <c r="D61" s="15" t="s">
        <v>10</v>
      </c>
      <c r="E61" s="5">
        <f t="shared" si="18"/>
        <v>0</v>
      </c>
      <c r="F61" s="5">
        <v>0</v>
      </c>
      <c r="G61" s="5">
        <v>0</v>
      </c>
      <c r="H61" s="5">
        <v>0</v>
      </c>
      <c r="I61" s="5">
        <v>0</v>
      </c>
      <c r="J61" s="35"/>
    </row>
    <row r="62" spans="1:10" ht="16.5" thickBot="1" x14ac:dyDescent="0.3">
      <c r="A62" s="39"/>
      <c r="B62" s="42"/>
      <c r="C62" s="33"/>
      <c r="D62" s="15" t="s">
        <v>11</v>
      </c>
      <c r="E62" s="5">
        <f>E58+E59+E60+E61</f>
        <v>600000</v>
      </c>
      <c r="F62" s="5">
        <f t="shared" ref="F62:I62" si="19">F58+F59+F60+F61</f>
        <v>150000</v>
      </c>
      <c r="G62" s="5">
        <f t="shared" si="19"/>
        <v>150000</v>
      </c>
      <c r="H62" s="5">
        <f t="shared" si="19"/>
        <v>150000</v>
      </c>
      <c r="I62" s="5">
        <f t="shared" si="19"/>
        <v>150000</v>
      </c>
      <c r="J62" s="36"/>
    </row>
    <row r="63" spans="1:10" ht="45.75" thickBot="1" x14ac:dyDescent="0.3">
      <c r="A63" s="37">
        <v>11</v>
      </c>
      <c r="B63" s="40" t="s">
        <v>20</v>
      </c>
      <c r="C63" s="31" t="s">
        <v>7</v>
      </c>
      <c r="D63" s="15" t="s">
        <v>67</v>
      </c>
      <c r="E63" s="5">
        <f>F63+G63+H63+I63</f>
        <v>4362876</v>
      </c>
      <c r="F63" s="5">
        <v>1043020</v>
      </c>
      <c r="G63" s="5">
        <v>1154274</v>
      </c>
      <c r="H63" s="5">
        <v>1082791</v>
      </c>
      <c r="I63" s="5">
        <v>1082791</v>
      </c>
      <c r="J63" s="34" t="s">
        <v>109</v>
      </c>
    </row>
    <row r="64" spans="1:10" ht="45.75" thickBot="1" x14ac:dyDescent="0.3">
      <c r="A64" s="38"/>
      <c r="B64" s="41"/>
      <c r="C64" s="32"/>
      <c r="D64" s="15" t="s">
        <v>8</v>
      </c>
      <c r="E64" s="5">
        <f t="shared" ref="E64:E66" si="20">F64+G64+H64+I64</f>
        <v>0</v>
      </c>
      <c r="F64" s="5">
        <v>0</v>
      </c>
      <c r="G64" s="5">
        <v>0</v>
      </c>
      <c r="H64" s="5">
        <v>0</v>
      </c>
      <c r="I64" s="5">
        <v>0</v>
      </c>
      <c r="J64" s="35"/>
    </row>
    <row r="65" spans="1:10" ht="45.75" thickBot="1" x14ac:dyDescent="0.3">
      <c r="A65" s="38"/>
      <c r="B65" s="41"/>
      <c r="C65" s="32"/>
      <c r="D65" s="15" t="s">
        <v>9</v>
      </c>
      <c r="E65" s="5">
        <f t="shared" si="20"/>
        <v>0</v>
      </c>
      <c r="F65" s="5">
        <v>0</v>
      </c>
      <c r="G65" s="5">
        <v>0</v>
      </c>
      <c r="H65" s="5">
        <v>0</v>
      </c>
      <c r="I65" s="5">
        <v>0</v>
      </c>
      <c r="J65" s="35"/>
    </row>
    <row r="66" spans="1:10" ht="30.75" thickBot="1" x14ac:dyDescent="0.3">
      <c r="A66" s="38"/>
      <c r="B66" s="41"/>
      <c r="C66" s="32"/>
      <c r="D66" s="15" t="s">
        <v>10</v>
      </c>
      <c r="E66" s="5">
        <f t="shared" si="20"/>
        <v>0</v>
      </c>
      <c r="F66" s="5">
        <v>0</v>
      </c>
      <c r="G66" s="5">
        <v>0</v>
      </c>
      <c r="H66" s="5">
        <v>0</v>
      </c>
      <c r="I66" s="5">
        <v>0</v>
      </c>
      <c r="J66" s="35"/>
    </row>
    <row r="67" spans="1:10" ht="16.5" thickBot="1" x14ac:dyDescent="0.3">
      <c r="A67" s="39"/>
      <c r="B67" s="42"/>
      <c r="C67" s="33"/>
      <c r="D67" s="15" t="s">
        <v>11</v>
      </c>
      <c r="E67" s="5">
        <f>E63+E64+E65+E66</f>
        <v>4362876</v>
      </c>
      <c r="F67" s="5">
        <f t="shared" ref="F67:I67" si="21">F63+F64+F65+F66</f>
        <v>1043020</v>
      </c>
      <c r="G67" s="5">
        <f t="shared" si="21"/>
        <v>1154274</v>
      </c>
      <c r="H67" s="5">
        <f t="shared" si="21"/>
        <v>1082791</v>
      </c>
      <c r="I67" s="5">
        <f t="shared" si="21"/>
        <v>1082791</v>
      </c>
      <c r="J67" s="36"/>
    </row>
    <row r="68" spans="1:10" ht="45.75" thickBot="1" x14ac:dyDescent="0.3">
      <c r="A68" s="37">
        <v>12</v>
      </c>
      <c r="B68" s="40" t="s">
        <v>21</v>
      </c>
      <c r="C68" s="31" t="s">
        <v>7</v>
      </c>
      <c r="D68" s="15" t="s">
        <v>67</v>
      </c>
      <c r="E68" s="5">
        <f>F68+G68+H68+I68</f>
        <v>1480519</v>
      </c>
      <c r="F68" s="5">
        <v>281769</v>
      </c>
      <c r="G68" s="5">
        <v>613264</v>
      </c>
      <c r="H68" s="5">
        <v>292743</v>
      </c>
      <c r="I68" s="5">
        <v>292743</v>
      </c>
      <c r="J68" s="34" t="s">
        <v>109</v>
      </c>
    </row>
    <row r="69" spans="1:10" ht="45.75" thickBot="1" x14ac:dyDescent="0.3">
      <c r="A69" s="38"/>
      <c r="B69" s="41"/>
      <c r="C69" s="32"/>
      <c r="D69" s="15" t="s">
        <v>8</v>
      </c>
      <c r="E69" s="5">
        <f t="shared" ref="E69:E71" si="22">F69+G69+H69+I69</f>
        <v>0</v>
      </c>
      <c r="F69" s="5">
        <v>0</v>
      </c>
      <c r="G69" s="5">
        <v>0</v>
      </c>
      <c r="H69" s="5">
        <v>0</v>
      </c>
      <c r="I69" s="5">
        <v>0</v>
      </c>
      <c r="J69" s="35"/>
    </row>
    <row r="70" spans="1:10" ht="45.75" thickBot="1" x14ac:dyDescent="0.3">
      <c r="A70" s="38"/>
      <c r="B70" s="41"/>
      <c r="C70" s="32"/>
      <c r="D70" s="15" t="s">
        <v>9</v>
      </c>
      <c r="E70" s="5">
        <f t="shared" si="22"/>
        <v>0</v>
      </c>
      <c r="F70" s="5">
        <v>0</v>
      </c>
      <c r="G70" s="5">
        <v>0</v>
      </c>
      <c r="H70" s="5">
        <v>0</v>
      </c>
      <c r="I70" s="5">
        <v>0</v>
      </c>
      <c r="J70" s="35"/>
    </row>
    <row r="71" spans="1:10" ht="30.75" thickBot="1" x14ac:dyDescent="0.3">
      <c r="A71" s="38"/>
      <c r="B71" s="41"/>
      <c r="C71" s="32"/>
      <c r="D71" s="15" t="s">
        <v>10</v>
      </c>
      <c r="E71" s="5">
        <f t="shared" si="22"/>
        <v>0</v>
      </c>
      <c r="F71" s="5">
        <v>0</v>
      </c>
      <c r="G71" s="5">
        <v>0</v>
      </c>
      <c r="H71" s="5">
        <v>0</v>
      </c>
      <c r="I71" s="5">
        <v>0</v>
      </c>
      <c r="J71" s="35"/>
    </row>
    <row r="72" spans="1:10" ht="16.5" thickBot="1" x14ac:dyDescent="0.3">
      <c r="A72" s="39"/>
      <c r="B72" s="42"/>
      <c r="C72" s="33"/>
      <c r="D72" s="15" t="s">
        <v>11</v>
      </c>
      <c r="E72" s="5">
        <f>E68+E69+E70+E71</f>
        <v>1480519</v>
      </c>
      <c r="F72" s="5">
        <f t="shared" ref="F72:I72" si="23">F68+F69+F70+F71</f>
        <v>281769</v>
      </c>
      <c r="G72" s="5">
        <f t="shared" si="23"/>
        <v>613264</v>
      </c>
      <c r="H72" s="5">
        <f t="shared" si="23"/>
        <v>292743</v>
      </c>
      <c r="I72" s="5">
        <f t="shared" si="23"/>
        <v>292743</v>
      </c>
      <c r="J72" s="36"/>
    </row>
    <row r="73" spans="1:10" ht="90" customHeight="1" thickBot="1" x14ac:dyDescent="0.3">
      <c r="A73" s="37">
        <v>13</v>
      </c>
      <c r="B73" s="40" t="s">
        <v>22</v>
      </c>
      <c r="C73" s="31" t="s">
        <v>7</v>
      </c>
      <c r="D73" s="15" t="s">
        <v>67</v>
      </c>
      <c r="E73" s="5">
        <f>F73+G73+H73+I73</f>
        <v>0</v>
      </c>
      <c r="F73" s="5">
        <v>0</v>
      </c>
      <c r="G73" s="5">
        <v>0</v>
      </c>
      <c r="H73" s="5">
        <v>0</v>
      </c>
      <c r="I73" s="5">
        <v>0</v>
      </c>
      <c r="J73" s="34" t="s">
        <v>110</v>
      </c>
    </row>
    <row r="74" spans="1:10" ht="45.75" thickBot="1" x14ac:dyDescent="0.3">
      <c r="A74" s="38"/>
      <c r="B74" s="41"/>
      <c r="C74" s="32"/>
      <c r="D74" s="15" t="s">
        <v>8</v>
      </c>
      <c r="E74" s="5">
        <f t="shared" ref="E74:E76" si="24">F74+G74+H74+I74</f>
        <v>0</v>
      </c>
      <c r="F74" s="5">
        <v>0</v>
      </c>
      <c r="G74" s="5">
        <v>0</v>
      </c>
      <c r="H74" s="5">
        <v>0</v>
      </c>
      <c r="I74" s="5">
        <v>0</v>
      </c>
      <c r="J74" s="35"/>
    </row>
    <row r="75" spans="1:10" ht="45.75" thickBot="1" x14ac:dyDescent="0.3">
      <c r="A75" s="38"/>
      <c r="B75" s="41"/>
      <c r="C75" s="32"/>
      <c r="D75" s="15" t="s">
        <v>9</v>
      </c>
      <c r="E75" s="5">
        <f t="shared" si="24"/>
        <v>806842</v>
      </c>
      <c r="F75" s="5">
        <v>218842</v>
      </c>
      <c r="G75" s="5">
        <v>204000</v>
      </c>
      <c r="H75" s="5">
        <v>204000</v>
      </c>
      <c r="I75" s="5">
        <v>180000</v>
      </c>
      <c r="J75" s="35"/>
    </row>
    <row r="76" spans="1:10" ht="30.75" thickBot="1" x14ac:dyDescent="0.3">
      <c r="A76" s="38"/>
      <c r="B76" s="41"/>
      <c r="C76" s="32"/>
      <c r="D76" s="15" t="s">
        <v>10</v>
      </c>
      <c r="E76" s="5">
        <f t="shared" si="24"/>
        <v>0</v>
      </c>
      <c r="F76" s="5">
        <v>0</v>
      </c>
      <c r="G76" s="5">
        <v>0</v>
      </c>
      <c r="H76" s="5">
        <v>0</v>
      </c>
      <c r="I76" s="5">
        <v>0</v>
      </c>
      <c r="J76" s="35"/>
    </row>
    <row r="77" spans="1:10" ht="77.25" customHeight="1" thickBot="1" x14ac:dyDescent="0.3">
      <c r="A77" s="39"/>
      <c r="B77" s="42"/>
      <c r="C77" s="33"/>
      <c r="D77" s="15" t="s">
        <v>11</v>
      </c>
      <c r="E77" s="5">
        <f>E73+E74+E75+E76</f>
        <v>806842</v>
      </c>
      <c r="F77" s="5">
        <f t="shared" ref="F77:I77" si="25">F73+F74+F75+F76</f>
        <v>218842</v>
      </c>
      <c r="G77" s="5">
        <f t="shared" si="25"/>
        <v>204000</v>
      </c>
      <c r="H77" s="5">
        <f t="shared" si="25"/>
        <v>204000</v>
      </c>
      <c r="I77" s="5">
        <f t="shared" si="25"/>
        <v>180000</v>
      </c>
      <c r="J77" s="36"/>
    </row>
    <row r="78" spans="1:10" ht="45.75" customHeight="1" thickBot="1" x14ac:dyDescent="0.3">
      <c r="A78" s="37">
        <v>14</v>
      </c>
      <c r="B78" s="40" t="s">
        <v>23</v>
      </c>
      <c r="C78" s="31" t="s">
        <v>7</v>
      </c>
      <c r="D78" s="15" t="s">
        <v>67</v>
      </c>
      <c r="E78" s="5">
        <f>F78+G78+H78+I78</f>
        <v>0</v>
      </c>
      <c r="F78" s="5">
        <v>0</v>
      </c>
      <c r="G78" s="5">
        <v>0</v>
      </c>
      <c r="H78" s="5">
        <v>0</v>
      </c>
      <c r="I78" s="5">
        <v>0</v>
      </c>
      <c r="J78" s="34" t="s">
        <v>111</v>
      </c>
    </row>
    <row r="79" spans="1:10" ht="45.75" thickBot="1" x14ac:dyDescent="0.3">
      <c r="A79" s="38"/>
      <c r="B79" s="41"/>
      <c r="C79" s="32"/>
      <c r="D79" s="15" t="s">
        <v>8</v>
      </c>
      <c r="E79" s="5">
        <f t="shared" ref="E79:E81" si="26">F79+G79+H79+I79</f>
        <v>0</v>
      </c>
      <c r="F79" s="5">
        <v>0</v>
      </c>
      <c r="G79" s="5">
        <v>0</v>
      </c>
      <c r="H79" s="5">
        <v>0</v>
      </c>
      <c r="I79" s="5">
        <v>0</v>
      </c>
      <c r="J79" s="35"/>
    </row>
    <row r="80" spans="1:10" ht="45.75" thickBot="1" x14ac:dyDescent="0.3">
      <c r="A80" s="38"/>
      <c r="B80" s="41"/>
      <c r="C80" s="32"/>
      <c r="D80" s="15" t="s">
        <v>9</v>
      </c>
      <c r="E80" s="5">
        <f t="shared" si="26"/>
        <v>2585940</v>
      </c>
      <c r="F80" s="5">
        <v>658000</v>
      </c>
      <c r="G80" s="5">
        <v>611940</v>
      </c>
      <c r="H80" s="5">
        <v>658000</v>
      </c>
      <c r="I80" s="5">
        <v>658000</v>
      </c>
      <c r="J80" s="35"/>
    </row>
    <row r="81" spans="1:10" ht="30.75" thickBot="1" x14ac:dyDescent="0.3">
      <c r="A81" s="38"/>
      <c r="B81" s="41"/>
      <c r="C81" s="32"/>
      <c r="D81" s="15" t="s">
        <v>10</v>
      </c>
      <c r="E81" s="5">
        <f t="shared" si="26"/>
        <v>0</v>
      </c>
      <c r="F81" s="5">
        <v>0</v>
      </c>
      <c r="G81" s="5">
        <v>0</v>
      </c>
      <c r="H81" s="5">
        <v>0</v>
      </c>
      <c r="I81" s="5">
        <v>0</v>
      </c>
      <c r="J81" s="35"/>
    </row>
    <row r="82" spans="1:10" ht="16.5" thickBot="1" x14ac:dyDescent="0.3">
      <c r="A82" s="39"/>
      <c r="B82" s="42"/>
      <c r="C82" s="33"/>
      <c r="D82" s="15" t="s">
        <v>11</v>
      </c>
      <c r="E82" s="5">
        <f>E78+E79+E80+E81</f>
        <v>2585940</v>
      </c>
      <c r="F82" s="5">
        <f t="shared" ref="F82:I82" si="27">F78+F79+F80+F81</f>
        <v>658000</v>
      </c>
      <c r="G82" s="5">
        <f t="shared" si="27"/>
        <v>611940</v>
      </c>
      <c r="H82" s="5">
        <f t="shared" si="27"/>
        <v>658000</v>
      </c>
      <c r="I82" s="5">
        <f t="shared" si="27"/>
        <v>658000</v>
      </c>
      <c r="J82" s="36"/>
    </row>
    <row r="83" spans="1:10" ht="54.75" customHeight="1" thickBot="1" x14ac:dyDescent="0.3">
      <c r="A83" s="37">
        <v>15</v>
      </c>
      <c r="B83" s="40" t="s">
        <v>24</v>
      </c>
      <c r="C83" s="31" t="s">
        <v>7</v>
      </c>
      <c r="D83" s="15" t="s">
        <v>67</v>
      </c>
      <c r="E83" s="5">
        <f>F83+G83+H83+I83</f>
        <v>0</v>
      </c>
      <c r="F83" s="5">
        <v>0</v>
      </c>
      <c r="G83" s="5">
        <v>0</v>
      </c>
      <c r="H83" s="5">
        <v>0</v>
      </c>
      <c r="I83" s="5">
        <v>0</v>
      </c>
      <c r="J83" s="34" t="s">
        <v>112</v>
      </c>
    </row>
    <row r="84" spans="1:10" ht="45.75" thickBot="1" x14ac:dyDescent="0.3">
      <c r="A84" s="38"/>
      <c r="B84" s="41"/>
      <c r="C84" s="32"/>
      <c r="D84" s="15" t="s">
        <v>8</v>
      </c>
      <c r="E84" s="5">
        <f t="shared" ref="E84:E86" si="28">F84+G84+H84+I84</f>
        <v>0</v>
      </c>
      <c r="F84" s="5">
        <v>0</v>
      </c>
      <c r="G84" s="5">
        <v>0</v>
      </c>
      <c r="H84" s="5">
        <v>0</v>
      </c>
      <c r="I84" s="5">
        <v>0</v>
      </c>
      <c r="J84" s="35"/>
    </row>
    <row r="85" spans="1:10" ht="45.75" thickBot="1" x14ac:dyDescent="0.3">
      <c r="A85" s="38"/>
      <c r="B85" s="41"/>
      <c r="C85" s="32"/>
      <c r="D85" s="15" t="s">
        <v>9</v>
      </c>
      <c r="E85" s="5">
        <f t="shared" si="28"/>
        <v>23898437</v>
      </c>
      <c r="F85" s="5">
        <v>6295606</v>
      </c>
      <c r="G85" s="5">
        <v>5920995</v>
      </c>
      <c r="H85" s="5">
        <v>5840918</v>
      </c>
      <c r="I85" s="5">
        <v>5840918</v>
      </c>
      <c r="J85" s="35"/>
    </row>
    <row r="86" spans="1:10" ht="30.75" thickBot="1" x14ac:dyDescent="0.3">
      <c r="A86" s="38"/>
      <c r="B86" s="41"/>
      <c r="C86" s="32"/>
      <c r="D86" s="15" t="s">
        <v>10</v>
      </c>
      <c r="E86" s="5">
        <f t="shared" si="28"/>
        <v>0</v>
      </c>
      <c r="F86" s="5">
        <v>0</v>
      </c>
      <c r="G86" s="5">
        <v>0</v>
      </c>
      <c r="H86" s="5">
        <v>0</v>
      </c>
      <c r="I86" s="5">
        <v>0</v>
      </c>
      <c r="J86" s="35"/>
    </row>
    <row r="87" spans="1:10" ht="16.5" thickBot="1" x14ac:dyDescent="0.3">
      <c r="A87" s="39"/>
      <c r="B87" s="42"/>
      <c r="C87" s="33"/>
      <c r="D87" s="15" t="s">
        <v>11</v>
      </c>
      <c r="E87" s="5">
        <f>E83+E84+E85+E86</f>
        <v>23898437</v>
      </c>
      <c r="F87" s="5">
        <f t="shared" ref="F87:I87" si="29">F83+F84+F85+F86</f>
        <v>6295606</v>
      </c>
      <c r="G87" s="5">
        <f t="shared" si="29"/>
        <v>5920995</v>
      </c>
      <c r="H87" s="5">
        <f t="shared" si="29"/>
        <v>5840918</v>
      </c>
      <c r="I87" s="5">
        <f t="shared" si="29"/>
        <v>5840918</v>
      </c>
      <c r="J87" s="36"/>
    </row>
    <row r="88" spans="1:10" ht="45.75" customHeight="1" thickBot="1" x14ac:dyDescent="0.3">
      <c r="A88" s="37">
        <v>16</v>
      </c>
      <c r="B88" s="40" t="s">
        <v>25</v>
      </c>
      <c r="C88" s="31" t="s">
        <v>7</v>
      </c>
      <c r="D88" s="15" t="s">
        <v>67</v>
      </c>
      <c r="E88" s="5">
        <f>F88+G88+H88+I88</f>
        <v>0</v>
      </c>
      <c r="F88" s="5">
        <v>0</v>
      </c>
      <c r="G88" s="5">
        <v>0</v>
      </c>
      <c r="H88" s="5">
        <v>0</v>
      </c>
      <c r="I88" s="5">
        <v>0</v>
      </c>
      <c r="J88" s="34" t="s">
        <v>112</v>
      </c>
    </row>
    <row r="89" spans="1:10" ht="45.75" thickBot="1" x14ac:dyDescent="0.3">
      <c r="A89" s="38"/>
      <c r="B89" s="41"/>
      <c r="C89" s="32"/>
      <c r="D89" s="15" t="s">
        <v>8</v>
      </c>
      <c r="E89" s="5">
        <f t="shared" ref="E89:E91" si="30">F89+G89+H89+I89</f>
        <v>0</v>
      </c>
      <c r="F89" s="5">
        <v>0</v>
      </c>
      <c r="G89" s="5">
        <v>0</v>
      </c>
      <c r="H89" s="5">
        <v>0</v>
      </c>
      <c r="I89" s="5">
        <v>0</v>
      </c>
      <c r="J89" s="35"/>
    </row>
    <row r="90" spans="1:10" ht="45.75" thickBot="1" x14ac:dyDescent="0.3">
      <c r="A90" s="38"/>
      <c r="B90" s="41"/>
      <c r="C90" s="32"/>
      <c r="D90" s="15" t="s">
        <v>9</v>
      </c>
      <c r="E90" s="5">
        <f t="shared" si="30"/>
        <v>9382163</v>
      </c>
      <c r="F90" s="5">
        <v>2535494</v>
      </c>
      <c r="G90" s="5">
        <v>2355305</v>
      </c>
      <c r="H90" s="5">
        <v>2245682</v>
      </c>
      <c r="I90" s="5">
        <v>2245682</v>
      </c>
      <c r="J90" s="35"/>
    </row>
    <row r="91" spans="1:10" ht="30.75" thickBot="1" x14ac:dyDescent="0.3">
      <c r="A91" s="38"/>
      <c r="B91" s="41"/>
      <c r="C91" s="32"/>
      <c r="D91" s="15" t="s">
        <v>10</v>
      </c>
      <c r="E91" s="5">
        <f t="shared" si="30"/>
        <v>0</v>
      </c>
      <c r="F91" s="5">
        <v>0</v>
      </c>
      <c r="G91" s="5">
        <v>0</v>
      </c>
      <c r="H91" s="5">
        <v>0</v>
      </c>
      <c r="I91" s="5">
        <v>0</v>
      </c>
      <c r="J91" s="35"/>
    </row>
    <row r="92" spans="1:10" ht="16.5" thickBot="1" x14ac:dyDescent="0.3">
      <c r="A92" s="39"/>
      <c r="B92" s="42"/>
      <c r="C92" s="33"/>
      <c r="D92" s="15" t="s">
        <v>11</v>
      </c>
      <c r="E92" s="5">
        <f>E88+E89+E90+E91</f>
        <v>9382163</v>
      </c>
      <c r="F92" s="5">
        <f t="shared" ref="F92:I92" si="31">F88+F89+F90+F91</f>
        <v>2535494</v>
      </c>
      <c r="G92" s="5">
        <f t="shared" si="31"/>
        <v>2355305</v>
      </c>
      <c r="H92" s="5">
        <f t="shared" si="31"/>
        <v>2245682</v>
      </c>
      <c r="I92" s="5">
        <f t="shared" si="31"/>
        <v>2245682</v>
      </c>
      <c r="J92" s="36"/>
    </row>
    <row r="93" spans="1:10" ht="72.75" customHeight="1" thickBot="1" x14ac:dyDescent="0.3">
      <c r="A93" s="37">
        <v>17</v>
      </c>
      <c r="B93" s="40" t="s">
        <v>26</v>
      </c>
      <c r="C93" s="31" t="s">
        <v>7</v>
      </c>
      <c r="D93" s="15" t="s">
        <v>67</v>
      </c>
      <c r="E93" s="5">
        <f>F93+G93+H93+I93</f>
        <v>515000</v>
      </c>
      <c r="F93" s="5">
        <v>215000</v>
      </c>
      <c r="G93" s="5">
        <v>100000</v>
      </c>
      <c r="H93" s="5">
        <v>100000</v>
      </c>
      <c r="I93" s="5">
        <v>100000</v>
      </c>
      <c r="J93" s="34" t="s">
        <v>113</v>
      </c>
    </row>
    <row r="94" spans="1:10" ht="45.75" thickBot="1" x14ac:dyDescent="0.3">
      <c r="A94" s="38"/>
      <c r="B94" s="41"/>
      <c r="C94" s="32"/>
      <c r="D94" s="15" t="s">
        <v>8</v>
      </c>
      <c r="E94" s="5">
        <f t="shared" ref="E94:E96" si="32">F94+G94+H94+I94</f>
        <v>0</v>
      </c>
      <c r="F94" s="5">
        <v>0</v>
      </c>
      <c r="G94" s="5">
        <v>0</v>
      </c>
      <c r="H94" s="5">
        <v>0</v>
      </c>
      <c r="I94" s="5">
        <v>0</v>
      </c>
      <c r="J94" s="35"/>
    </row>
    <row r="95" spans="1:10" ht="45.75" thickBot="1" x14ac:dyDescent="0.3">
      <c r="A95" s="38"/>
      <c r="B95" s="41"/>
      <c r="C95" s="32"/>
      <c r="D95" s="15" t="s">
        <v>9</v>
      </c>
      <c r="E95" s="5">
        <f t="shared" si="32"/>
        <v>0</v>
      </c>
      <c r="F95" s="5">
        <v>0</v>
      </c>
      <c r="G95" s="5">
        <v>0</v>
      </c>
      <c r="H95" s="5">
        <v>0</v>
      </c>
      <c r="I95" s="5">
        <v>0</v>
      </c>
      <c r="J95" s="35"/>
    </row>
    <row r="96" spans="1:10" ht="30.75" thickBot="1" x14ac:dyDescent="0.3">
      <c r="A96" s="38"/>
      <c r="B96" s="41"/>
      <c r="C96" s="32"/>
      <c r="D96" s="15" t="s">
        <v>10</v>
      </c>
      <c r="E96" s="5">
        <f t="shared" si="32"/>
        <v>0</v>
      </c>
      <c r="F96" s="5">
        <v>0</v>
      </c>
      <c r="G96" s="5">
        <v>0</v>
      </c>
      <c r="H96" s="5">
        <v>0</v>
      </c>
      <c r="I96" s="5">
        <v>0</v>
      </c>
      <c r="J96" s="35"/>
    </row>
    <row r="97" spans="1:10" ht="51" customHeight="1" thickBot="1" x14ac:dyDescent="0.3">
      <c r="A97" s="39"/>
      <c r="B97" s="42"/>
      <c r="C97" s="33"/>
      <c r="D97" s="15" t="s">
        <v>11</v>
      </c>
      <c r="E97" s="5">
        <f>E93+E94+E95+E96</f>
        <v>515000</v>
      </c>
      <c r="F97" s="5">
        <f>F93+F94+F95+F96</f>
        <v>215000</v>
      </c>
      <c r="G97" s="5">
        <f t="shared" ref="G97:I97" si="33">G93+G94+G95+G96</f>
        <v>100000</v>
      </c>
      <c r="H97" s="5">
        <f t="shared" si="33"/>
        <v>100000</v>
      </c>
      <c r="I97" s="5">
        <f t="shared" si="33"/>
        <v>100000</v>
      </c>
      <c r="J97" s="36"/>
    </row>
    <row r="98" spans="1:10" ht="45.75" customHeight="1" thickBot="1" x14ac:dyDescent="0.3">
      <c r="A98" s="37">
        <v>18</v>
      </c>
      <c r="B98" s="40" t="s">
        <v>27</v>
      </c>
      <c r="C98" s="31" t="s">
        <v>7</v>
      </c>
      <c r="D98" s="15" t="s">
        <v>67</v>
      </c>
      <c r="E98" s="5">
        <f>F98+G98+H98+I98</f>
        <v>424500</v>
      </c>
      <c r="F98" s="5">
        <v>274500</v>
      </c>
      <c r="G98" s="5">
        <v>50000</v>
      </c>
      <c r="H98" s="5">
        <v>50000</v>
      </c>
      <c r="I98" s="5">
        <v>50000</v>
      </c>
      <c r="J98" s="34" t="s">
        <v>114</v>
      </c>
    </row>
    <row r="99" spans="1:10" ht="45.75" thickBot="1" x14ac:dyDescent="0.3">
      <c r="A99" s="38"/>
      <c r="B99" s="41"/>
      <c r="C99" s="32"/>
      <c r="D99" s="15" t="s">
        <v>8</v>
      </c>
      <c r="E99" s="5">
        <f t="shared" ref="E99:E101" si="34">F99+G99+H99+I99</f>
        <v>0</v>
      </c>
      <c r="F99" s="5">
        <v>0</v>
      </c>
      <c r="G99" s="5">
        <v>0</v>
      </c>
      <c r="H99" s="5">
        <v>0</v>
      </c>
      <c r="I99" s="5">
        <v>0</v>
      </c>
      <c r="J99" s="35"/>
    </row>
    <row r="100" spans="1:10" ht="45.75" thickBot="1" x14ac:dyDescent="0.3">
      <c r="A100" s="38"/>
      <c r="B100" s="41"/>
      <c r="C100" s="32"/>
      <c r="D100" s="15" t="s">
        <v>9</v>
      </c>
      <c r="E100" s="5">
        <f t="shared" si="34"/>
        <v>0</v>
      </c>
      <c r="F100" s="5">
        <v>0</v>
      </c>
      <c r="G100" s="5">
        <v>0</v>
      </c>
      <c r="H100" s="5">
        <v>0</v>
      </c>
      <c r="I100" s="5">
        <v>0</v>
      </c>
      <c r="J100" s="35"/>
    </row>
    <row r="101" spans="1:10" ht="30.75" thickBot="1" x14ac:dyDescent="0.3">
      <c r="A101" s="38"/>
      <c r="B101" s="41"/>
      <c r="C101" s="32"/>
      <c r="D101" s="15" t="s">
        <v>10</v>
      </c>
      <c r="E101" s="5">
        <f t="shared" si="34"/>
        <v>0</v>
      </c>
      <c r="F101" s="5">
        <v>0</v>
      </c>
      <c r="G101" s="5">
        <v>0</v>
      </c>
      <c r="H101" s="5">
        <v>0</v>
      </c>
      <c r="I101" s="5">
        <v>0</v>
      </c>
      <c r="J101" s="35"/>
    </row>
    <row r="102" spans="1:10" ht="16.5" thickBot="1" x14ac:dyDescent="0.3">
      <c r="A102" s="39"/>
      <c r="B102" s="42"/>
      <c r="C102" s="33"/>
      <c r="D102" s="15" t="s">
        <v>11</v>
      </c>
      <c r="E102" s="5">
        <f>E98+E99+E100+E101</f>
        <v>424500</v>
      </c>
      <c r="F102" s="5">
        <f t="shared" ref="F102:I102" si="35">F98+F99+F100+F101</f>
        <v>274500</v>
      </c>
      <c r="G102" s="5">
        <f t="shared" si="35"/>
        <v>50000</v>
      </c>
      <c r="H102" s="5">
        <f t="shared" si="35"/>
        <v>50000</v>
      </c>
      <c r="I102" s="5">
        <f t="shared" si="35"/>
        <v>50000</v>
      </c>
      <c r="J102" s="36"/>
    </row>
    <row r="103" spans="1:10" ht="91.15" customHeight="1" thickBot="1" x14ac:dyDescent="0.3">
      <c r="A103" s="37">
        <v>19</v>
      </c>
      <c r="B103" s="40" t="s">
        <v>28</v>
      </c>
      <c r="C103" s="31" t="s">
        <v>7</v>
      </c>
      <c r="D103" s="15" t="s">
        <v>67</v>
      </c>
      <c r="E103" s="5">
        <f>F103+G103+H103+I103</f>
        <v>0</v>
      </c>
      <c r="F103" s="5">
        <v>0</v>
      </c>
      <c r="G103" s="5">
        <v>0</v>
      </c>
      <c r="H103" s="5">
        <v>0</v>
      </c>
      <c r="I103" s="5">
        <v>0</v>
      </c>
      <c r="J103" s="34" t="s">
        <v>29</v>
      </c>
    </row>
    <row r="104" spans="1:10" ht="45.75" thickBot="1" x14ac:dyDescent="0.3">
      <c r="A104" s="38"/>
      <c r="B104" s="41"/>
      <c r="C104" s="32"/>
      <c r="D104" s="15" t="s">
        <v>8</v>
      </c>
      <c r="E104" s="5">
        <f t="shared" ref="E104:E106" si="36">F104+G104+H104+I104</f>
        <v>0</v>
      </c>
      <c r="F104" s="5">
        <v>0</v>
      </c>
      <c r="G104" s="5">
        <v>0</v>
      </c>
      <c r="H104" s="5">
        <v>0</v>
      </c>
      <c r="I104" s="5">
        <v>0</v>
      </c>
      <c r="J104" s="35"/>
    </row>
    <row r="105" spans="1:10" ht="45.75" thickBot="1" x14ac:dyDescent="0.3">
      <c r="A105" s="38"/>
      <c r="B105" s="41"/>
      <c r="C105" s="32"/>
      <c r="D105" s="15" t="s">
        <v>9</v>
      </c>
      <c r="E105" s="5">
        <f t="shared" si="36"/>
        <v>672855</v>
      </c>
      <c r="F105" s="5">
        <v>164500</v>
      </c>
      <c r="G105" s="5">
        <v>161355</v>
      </c>
      <c r="H105" s="5">
        <v>173500</v>
      </c>
      <c r="I105" s="5">
        <v>173500</v>
      </c>
      <c r="J105" s="35"/>
    </row>
    <row r="106" spans="1:10" ht="30.75" thickBot="1" x14ac:dyDescent="0.3">
      <c r="A106" s="38"/>
      <c r="B106" s="41"/>
      <c r="C106" s="32"/>
      <c r="D106" s="15" t="s">
        <v>10</v>
      </c>
      <c r="E106" s="5">
        <f t="shared" si="36"/>
        <v>0</v>
      </c>
      <c r="F106" s="5">
        <v>0</v>
      </c>
      <c r="G106" s="5">
        <v>0</v>
      </c>
      <c r="H106" s="5">
        <v>0</v>
      </c>
      <c r="I106" s="5">
        <v>0</v>
      </c>
      <c r="J106" s="35"/>
    </row>
    <row r="107" spans="1:10" ht="16.5" thickBot="1" x14ac:dyDescent="0.3">
      <c r="A107" s="39"/>
      <c r="B107" s="42"/>
      <c r="C107" s="33"/>
      <c r="D107" s="15" t="s">
        <v>11</v>
      </c>
      <c r="E107" s="5">
        <f>E103+E104+E105+E106</f>
        <v>672855</v>
      </c>
      <c r="F107" s="5">
        <f t="shared" ref="F107:I107" si="37">F103+F104+F105+F106</f>
        <v>164500</v>
      </c>
      <c r="G107" s="5">
        <f t="shared" si="37"/>
        <v>161355</v>
      </c>
      <c r="H107" s="5">
        <f t="shared" si="37"/>
        <v>173500</v>
      </c>
      <c r="I107" s="5">
        <f t="shared" si="37"/>
        <v>173500</v>
      </c>
      <c r="J107" s="36"/>
    </row>
    <row r="108" spans="1:10" ht="45.75" customHeight="1" thickBot="1" x14ac:dyDescent="0.3">
      <c r="A108" s="37">
        <v>20</v>
      </c>
      <c r="B108" s="31" t="s">
        <v>30</v>
      </c>
      <c r="C108" s="31" t="s">
        <v>7</v>
      </c>
      <c r="D108" s="15" t="s">
        <v>67</v>
      </c>
      <c r="E108" s="5">
        <f>F108+G108+H108+I108</f>
        <v>50000</v>
      </c>
      <c r="F108" s="5">
        <v>20000</v>
      </c>
      <c r="G108" s="5">
        <v>10000</v>
      </c>
      <c r="H108" s="5">
        <v>10000</v>
      </c>
      <c r="I108" s="5">
        <v>10000</v>
      </c>
      <c r="J108" s="34" t="s">
        <v>31</v>
      </c>
    </row>
    <row r="109" spans="1:10" ht="45.75" thickBot="1" x14ac:dyDescent="0.3">
      <c r="A109" s="38"/>
      <c r="B109" s="32"/>
      <c r="C109" s="32"/>
      <c r="D109" s="15" t="s">
        <v>8</v>
      </c>
      <c r="E109" s="5">
        <f t="shared" ref="E109:E111" si="38">F109+G109+H109+I109</f>
        <v>0</v>
      </c>
      <c r="F109" s="5">
        <v>0</v>
      </c>
      <c r="G109" s="5">
        <v>0</v>
      </c>
      <c r="H109" s="5">
        <v>0</v>
      </c>
      <c r="I109" s="5">
        <v>0</v>
      </c>
      <c r="J109" s="35"/>
    </row>
    <row r="110" spans="1:10" ht="45.75" thickBot="1" x14ac:dyDescent="0.3">
      <c r="A110" s="38"/>
      <c r="B110" s="32"/>
      <c r="C110" s="32"/>
      <c r="D110" s="15" t="s">
        <v>9</v>
      </c>
      <c r="E110" s="5">
        <f t="shared" si="38"/>
        <v>0</v>
      </c>
      <c r="F110" s="5">
        <v>0</v>
      </c>
      <c r="G110" s="5">
        <v>0</v>
      </c>
      <c r="H110" s="5">
        <v>0</v>
      </c>
      <c r="I110" s="5">
        <v>0</v>
      </c>
      <c r="J110" s="35"/>
    </row>
    <row r="111" spans="1:10" ht="30.75" thickBot="1" x14ac:dyDescent="0.3">
      <c r="A111" s="38"/>
      <c r="B111" s="32"/>
      <c r="C111" s="32"/>
      <c r="D111" s="15" t="s">
        <v>10</v>
      </c>
      <c r="E111" s="5">
        <f t="shared" si="38"/>
        <v>0</v>
      </c>
      <c r="F111" s="5">
        <v>0</v>
      </c>
      <c r="G111" s="5">
        <v>0</v>
      </c>
      <c r="H111" s="5">
        <v>0</v>
      </c>
      <c r="I111" s="5">
        <v>0</v>
      </c>
      <c r="J111" s="35"/>
    </row>
    <row r="112" spans="1:10" ht="16.5" thickBot="1" x14ac:dyDescent="0.3">
      <c r="A112" s="39"/>
      <c r="B112" s="33"/>
      <c r="C112" s="33"/>
      <c r="D112" s="15" t="s">
        <v>11</v>
      </c>
      <c r="E112" s="5">
        <f>E108+E109+E110+E111</f>
        <v>50000</v>
      </c>
      <c r="F112" s="5">
        <f t="shared" ref="F112:I112" si="39">F108+F109+F110+F111</f>
        <v>20000</v>
      </c>
      <c r="G112" s="5">
        <f t="shared" si="39"/>
        <v>10000</v>
      </c>
      <c r="H112" s="5">
        <f t="shared" si="39"/>
        <v>10000</v>
      </c>
      <c r="I112" s="5">
        <f t="shared" si="39"/>
        <v>10000</v>
      </c>
      <c r="J112" s="36"/>
    </row>
    <row r="113" spans="1:10" ht="52.5" customHeight="1" thickBot="1" x14ac:dyDescent="0.3">
      <c r="A113" s="37">
        <v>21</v>
      </c>
      <c r="B113" s="40" t="s">
        <v>32</v>
      </c>
      <c r="C113" s="31" t="s">
        <v>7</v>
      </c>
      <c r="D113" s="15" t="s">
        <v>67</v>
      </c>
      <c r="E113" s="5">
        <f>F113+G113+H113+I113</f>
        <v>0</v>
      </c>
      <c r="F113" s="5">
        <v>0</v>
      </c>
      <c r="G113" s="5">
        <v>0</v>
      </c>
      <c r="H113" s="5">
        <v>0</v>
      </c>
      <c r="I113" s="5">
        <v>0</v>
      </c>
      <c r="J113" s="34" t="s">
        <v>115</v>
      </c>
    </row>
    <row r="114" spans="1:10" ht="45.75" thickBot="1" x14ac:dyDescent="0.3">
      <c r="A114" s="38"/>
      <c r="B114" s="41"/>
      <c r="C114" s="32"/>
      <c r="D114" s="15" t="s">
        <v>8</v>
      </c>
      <c r="E114" s="5">
        <f t="shared" ref="E114:E116" si="40">F114+G114+H114+I114</f>
        <v>6214725</v>
      </c>
      <c r="F114" s="5">
        <v>3544200</v>
      </c>
      <c r="G114" s="5">
        <v>890175</v>
      </c>
      <c r="H114" s="5">
        <v>890175</v>
      </c>
      <c r="I114" s="5">
        <v>890175</v>
      </c>
      <c r="J114" s="35"/>
    </row>
    <row r="115" spans="1:10" ht="45.75" thickBot="1" x14ac:dyDescent="0.3">
      <c r="A115" s="38"/>
      <c r="B115" s="41"/>
      <c r="C115" s="32"/>
      <c r="D115" s="15" t="s">
        <v>9</v>
      </c>
      <c r="E115" s="5">
        <f t="shared" si="40"/>
        <v>5336925</v>
      </c>
      <c r="F115" s="5">
        <v>886050</v>
      </c>
      <c r="G115" s="5">
        <v>890175</v>
      </c>
      <c r="H115" s="5">
        <v>1780350</v>
      </c>
      <c r="I115" s="5">
        <v>1780350</v>
      </c>
      <c r="J115" s="35"/>
    </row>
    <row r="116" spans="1:10" ht="30.75" thickBot="1" x14ac:dyDescent="0.3">
      <c r="A116" s="38"/>
      <c r="B116" s="41"/>
      <c r="C116" s="32"/>
      <c r="D116" s="15" t="s">
        <v>10</v>
      </c>
      <c r="E116" s="5">
        <f t="shared" si="40"/>
        <v>0</v>
      </c>
      <c r="F116" s="5">
        <v>0</v>
      </c>
      <c r="G116" s="5">
        <v>0</v>
      </c>
      <c r="H116" s="5">
        <v>0</v>
      </c>
      <c r="I116" s="5">
        <v>0</v>
      </c>
      <c r="J116" s="35"/>
    </row>
    <row r="117" spans="1:10" ht="16.5" thickBot="1" x14ac:dyDescent="0.3">
      <c r="A117" s="39"/>
      <c r="B117" s="42"/>
      <c r="C117" s="33"/>
      <c r="D117" s="15" t="s">
        <v>11</v>
      </c>
      <c r="E117" s="5">
        <f>E113+E114+E115+E116</f>
        <v>11551650</v>
      </c>
      <c r="F117" s="5">
        <f t="shared" ref="F117:I117" si="41">F113+F114+F115+F116</f>
        <v>4430250</v>
      </c>
      <c r="G117" s="5">
        <f t="shared" si="41"/>
        <v>1780350</v>
      </c>
      <c r="H117" s="5">
        <f t="shared" si="41"/>
        <v>2670525</v>
      </c>
      <c r="I117" s="5">
        <f t="shared" si="41"/>
        <v>2670525</v>
      </c>
      <c r="J117" s="36"/>
    </row>
    <row r="118" spans="1:10" ht="56.25" customHeight="1" thickBot="1" x14ac:dyDescent="0.3">
      <c r="A118" s="37">
        <v>22</v>
      </c>
      <c r="B118" s="40" t="s">
        <v>33</v>
      </c>
      <c r="C118" s="31" t="s">
        <v>7</v>
      </c>
      <c r="D118" s="15" t="s">
        <v>67</v>
      </c>
      <c r="E118" s="5">
        <f>F118+G118+H118+I118</f>
        <v>0</v>
      </c>
      <c r="F118" s="5">
        <v>0</v>
      </c>
      <c r="G118" s="5">
        <v>0</v>
      </c>
      <c r="H118" s="5">
        <v>0</v>
      </c>
      <c r="I118" s="5">
        <v>0</v>
      </c>
      <c r="J118" s="34" t="s">
        <v>34</v>
      </c>
    </row>
    <row r="119" spans="1:10" ht="45.75" thickBot="1" x14ac:dyDescent="0.3">
      <c r="A119" s="38"/>
      <c r="B119" s="41"/>
      <c r="C119" s="32"/>
      <c r="D119" s="15" t="s">
        <v>8</v>
      </c>
      <c r="E119" s="5">
        <f t="shared" ref="E119:E121" si="42">F119+G119+H119+I119</f>
        <v>2176160</v>
      </c>
      <c r="F119" s="5">
        <v>525110</v>
      </c>
      <c r="G119" s="5">
        <v>518975</v>
      </c>
      <c r="H119" s="5">
        <v>578805</v>
      </c>
      <c r="I119" s="5">
        <v>553270</v>
      </c>
      <c r="J119" s="35"/>
    </row>
    <row r="120" spans="1:10" ht="45.75" thickBot="1" x14ac:dyDescent="0.3">
      <c r="A120" s="38"/>
      <c r="B120" s="41"/>
      <c r="C120" s="32"/>
      <c r="D120" s="15" t="s">
        <v>9</v>
      </c>
      <c r="E120" s="5">
        <f t="shared" si="42"/>
        <v>0</v>
      </c>
      <c r="F120" s="5">
        <v>0</v>
      </c>
      <c r="G120" s="5">
        <v>0</v>
      </c>
      <c r="H120" s="5">
        <v>0</v>
      </c>
      <c r="I120" s="5">
        <v>0</v>
      </c>
      <c r="J120" s="35"/>
    </row>
    <row r="121" spans="1:10" ht="30.75" thickBot="1" x14ac:dyDescent="0.3">
      <c r="A121" s="38"/>
      <c r="B121" s="41"/>
      <c r="C121" s="32"/>
      <c r="D121" s="15" t="s">
        <v>10</v>
      </c>
      <c r="E121" s="5">
        <f t="shared" si="42"/>
        <v>0</v>
      </c>
      <c r="F121" s="5">
        <v>0</v>
      </c>
      <c r="G121" s="5">
        <v>0</v>
      </c>
      <c r="H121" s="5">
        <v>0</v>
      </c>
      <c r="I121" s="5">
        <v>0</v>
      </c>
      <c r="J121" s="35"/>
    </row>
    <row r="122" spans="1:10" ht="16.5" thickBot="1" x14ac:dyDescent="0.3">
      <c r="A122" s="39"/>
      <c r="B122" s="42"/>
      <c r="C122" s="33"/>
      <c r="D122" s="15" t="s">
        <v>11</v>
      </c>
      <c r="E122" s="5">
        <f>E118+E119+E120+E121</f>
        <v>2176160</v>
      </c>
      <c r="F122" s="5">
        <f t="shared" ref="F122:I122" si="43">F118+F119+F120+F121</f>
        <v>525110</v>
      </c>
      <c r="G122" s="5">
        <f t="shared" si="43"/>
        <v>518975</v>
      </c>
      <c r="H122" s="5">
        <f t="shared" si="43"/>
        <v>578805</v>
      </c>
      <c r="I122" s="5">
        <f t="shared" si="43"/>
        <v>553270</v>
      </c>
      <c r="J122" s="36"/>
    </row>
    <row r="123" spans="1:10" ht="47.25" customHeight="1" thickBot="1" x14ac:dyDescent="0.3">
      <c r="A123" s="37">
        <v>23</v>
      </c>
      <c r="B123" s="40" t="s">
        <v>35</v>
      </c>
      <c r="C123" s="40"/>
      <c r="D123" s="15" t="s">
        <v>67</v>
      </c>
      <c r="E123" s="5">
        <f>F123+G123+H123+I123</f>
        <v>0</v>
      </c>
      <c r="F123" s="5">
        <v>0</v>
      </c>
      <c r="G123" s="5">
        <v>0</v>
      </c>
      <c r="H123" s="5">
        <v>0</v>
      </c>
      <c r="I123" s="5">
        <v>0</v>
      </c>
      <c r="J123" s="34" t="s">
        <v>116</v>
      </c>
    </row>
    <row r="124" spans="1:10" ht="45.75" thickBot="1" x14ac:dyDescent="0.3">
      <c r="A124" s="38"/>
      <c r="B124" s="41"/>
      <c r="C124" s="41"/>
      <c r="D124" s="15" t="s">
        <v>8</v>
      </c>
      <c r="E124" s="5">
        <f t="shared" ref="E124:E126" si="44">F124+G124+H124+I124</f>
        <v>13890</v>
      </c>
      <c r="F124" s="5">
        <v>8670</v>
      </c>
      <c r="G124" s="5">
        <v>0</v>
      </c>
      <c r="H124" s="5">
        <v>5220</v>
      </c>
      <c r="I124" s="5">
        <v>0</v>
      </c>
      <c r="J124" s="35"/>
    </row>
    <row r="125" spans="1:10" ht="45.75" thickBot="1" x14ac:dyDescent="0.3">
      <c r="A125" s="38"/>
      <c r="B125" s="41"/>
      <c r="C125" s="41"/>
      <c r="D125" s="15" t="s">
        <v>9</v>
      </c>
      <c r="E125" s="5">
        <f t="shared" si="44"/>
        <v>0</v>
      </c>
      <c r="F125" s="5">
        <v>0</v>
      </c>
      <c r="G125" s="5">
        <v>0</v>
      </c>
      <c r="H125" s="5">
        <v>0</v>
      </c>
      <c r="I125" s="5">
        <v>0</v>
      </c>
      <c r="J125" s="35"/>
    </row>
    <row r="126" spans="1:10" ht="30.75" thickBot="1" x14ac:dyDescent="0.3">
      <c r="A126" s="38"/>
      <c r="B126" s="41"/>
      <c r="C126" s="41"/>
      <c r="D126" s="15" t="s">
        <v>10</v>
      </c>
      <c r="E126" s="5">
        <f t="shared" si="44"/>
        <v>0</v>
      </c>
      <c r="F126" s="5">
        <v>0</v>
      </c>
      <c r="G126" s="5">
        <v>0</v>
      </c>
      <c r="H126" s="5">
        <v>0</v>
      </c>
      <c r="I126" s="5">
        <v>0</v>
      </c>
      <c r="J126" s="35"/>
    </row>
    <row r="127" spans="1:10" ht="16.5" thickBot="1" x14ac:dyDescent="0.3">
      <c r="A127" s="39"/>
      <c r="B127" s="42"/>
      <c r="C127" s="42"/>
      <c r="D127" s="15" t="s">
        <v>11</v>
      </c>
      <c r="E127" s="5">
        <f>E123+E124+E125+E126</f>
        <v>13890</v>
      </c>
      <c r="F127" s="5">
        <f t="shared" ref="F127:I127" si="45">F123+F124+F125+F126</f>
        <v>8670</v>
      </c>
      <c r="G127" s="5">
        <f t="shared" si="45"/>
        <v>0</v>
      </c>
      <c r="H127" s="5">
        <f t="shared" si="45"/>
        <v>5220</v>
      </c>
      <c r="I127" s="5">
        <f t="shared" si="45"/>
        <v>0</v>
      </c>
      <c r="J127" s="36"/>
    </row>
    <row r="128" spans="1:10" ht="45.75" customHeight="1" thickBot="1" x14ac:dyDescent="0.3">
      <c r="A128" s="37">
        <v>24</v>
      </c>
      <c r="B128" s="40" t="s">
        <v>36</v>
      </c>
      <c r="C128" s="31" t="s">
        <v>7</v>
      </c>
      <c r="D128" s="15" t="s">
        <v>67</v>
      </c>
      <c r="E128" s="5">
        <v>0</v>
      </c>
      <c r="F128" s="5">
        <v>0</v>
      </c>
      <c r="G128" s="5">
        <v>0</v>
      </c>
      <c r="H128" s="5">
        <v>0</v>
      </c>
      <c r="I128" s="5">
        <v>0</v>
      </c>
      <c r="J128" s="34" t="s">
        <v>111</v>
      </c>
    </row>
    <row r="129" spans="1:10" ht="45.75" thickBot="1" x14ac:dyDescent="0.3">
      <c r="A129" s="38"/>
      <c r="B129" s="41"/>
      <c r="C129" s="32"/>
      <c r="D129" s="15" t="s">
        <v>8</v>
      </c>
      <c r="E129" s="5">
        <v>634264.5</v>
      </c>
      <c r="F129" s="5">
        <v>201194</v>
      </c>
      <c r="G129" s="5">
        <v>201000</v>
      </c>
      <c r="H129" s="5">
        <v>180100</v>
      </c>
      <c r="I129" s="5">
        <v>203900</v>
      </c>
      <c r="J129" s="35"/>
    </row>
    <row r="130" spans="1:10" ht="45.75" thickBot="1" x14ac:dyDescent="0.3">
      <c r="A130" s="38"/>
      <c r="B130" s="41"/>
      <c r="C130" s="32"/>
      <c r="D130" s="15" t="s">
        <v>9</v>
      </c>
      <c r="E130" s="5">
        <v>0</v>
      </c>
      <c r="F130" s="5">
        <v>0</v>
      </c>
      <c r="G130" s="5">
        <v>0</v>
      </c>
      <c r="H130" s="5">
        <v>0</v>
      </c>
      <c r="I130" s="5">
        <v>0</v>
      </c>
      <c r="J130" s="35"/>
    </row>
    <row r="131" spans="1:10" ht="30.75" thickBot="1" x14ac:dyDescent="0.3">
      <c r="A131" s="38"/>
      <c r="B131" s="41"/>
      <c r="C131" s="32"/>
      <c r="D131" s="15" t="s">
        <v>10</v>
      </c>
      <c r="E131" s="5">
        <v>0</v>
      </c>
      <c r="F131" s="5">
        <v>0</v>
      </c>
      <c r="G131" s="5">
        <v>0</v>
      </c>
      <c r="H131" s="5">
        <v>0</v>
      </c>
      <c r="I131" s="5">
        <v>0</v>
      </c>
      <c r="J131" s="35"/>
    </row>
    <row r="132" spans="1:10" ht="16.5" thickBot="1" x14ac:dyDescent="0.3">
      <c r="A132" s="39"/>
      <c r="B132" s="42"/>
      <c r="C132" s="33"/>
      <c r="D132" s="15" t="s">
        <v>11</v>
      </c>
      <c r="E132" s="5">
        <f>E128+E129+E130+E131</f>
        <v>634264.5</v>
      </c>
      <c r="F132" s="5">
        <f t="shared" ref="F132:I132" si="46">F128+F129+F130+F131</f>
        <v>201194</v>
      </c>
      <c r="G132" s="5">
        <f t="shared" si="46"/>
        <v>201000</v>
      </c>
      <c r="H132" s="5">
        <f t="shared" si="46"/>
        <v>180100</v>
      </c>
      <c r="I132" s="5">
        <f t="shared" si="46"/>
        <v>203900</v>
      </c>
      <c r="J132" s="36"/>
    </row>
    <row r="133" spans="1:10" ht="90.75" customHeight="1" thickBot="1" x14ac:dyDescent="0.3">
      <c r="A133" s="37">
        <v>25</v>
      </c>
      <c r="B133" s="40" t="s">
        <v>37</v>
      </c>
      <c r="C133" s="31" t="s">
        <v>7</v>
      </c>
      <c r="D133" s="15" t="s">
        <v>67</v>
      </c>
      <c r="E133" s="5">
        <f>F133+G133+H133+I133</f>
        <v>4509504</v>
      </c>
      <c r="F133" s="5">
        <v>1116663</v>
      </c>
      <c r="G133" s="5">
        <v>1169945</v>
      </c>
      <c r="H133" s="5">
        <v>1111448</v>
      </c>
      <c r="I133" s="5">
        <v>1111448</v>
      </c>
      <c r="J133" s="34" t="s">
        <v>117</v>
      </c>
    </row>
    <row r="134" spans="1:10" ht="45.75" thickBot="1" x14ac:dyDescent="0.3">
      <c r="A134" s="38"/>
      <c r="B134" s="41"/>
      <c r="C134" s="32"/>
      <c r="D134" s="15" t="s">
        <v>8</v>
      </c>
      <c r="E134" s="5">
        <f t="shared" ref="E134:E136" si="47">F134+G134+H134+I134</f>
        <v>0</v>
      </c>
      <c r="F134" s="5">
        <v>0</v>
      </c>
      <c r="G134" s="5">
        <v>0</v>
      </c>
      <c r="H134" s="5">
        <v>0</v>
      </c>
      <c r="I134" s="5">
        <v>0</v>
      </c>
      <c r="J134" s="35"/>
    </row>
    <row r="135" spans="1:10" ht="45.75" thickBot="1" x14ac:dyDescent="0.3">
      <c r="A135" s="38"/>
      <c r="B135" s="41"/>
      <c r="C135" s="32"/>
      <c r="D135" s="15" t="s">
        <v>9</v>
      </c>
      <c r="E135" s="5">
        <f t="shared" si="47"/>
        <v>0</v>
      </c>
      <c r="F135" s="5">
        <v>0</v>
      </c>
      <c r="G135" s="5">
        <v>0</v>
      </c>
      <c r="H135" s="5">
        <v>0</v>
      </c>
      <c r="I135" s="5">
        <v>0</v>
      </c>
      <c r="J135" s="35"/>
    </row>
    <row r="136" spans="1:10" ht="30.75" thickBot="1" x14ac:dyDescent="0.3">
      <c r="A136" s="38"/>
      <c r="B136" s="41"/>
      <c r="C136" s="32"/>
      <c r="D136" s="15" t="s">
        <v>10</v>
      </c>
      <c r="E136" s="5">
        <f t="shared" si="47"/>
        <v>0</v>
      </c>
      <c r="F136" s="5">
        <v>0</v>
      </c>
      <c r="G136" s="5">
        <v>0</v>
      </c>
      <c r="H136" s="5">
        <v>0</v>
      </c>
      <c r="I136" s="5">
        <v>0</v>
      </c>
      <c r="J136" s="35"/>
    </row>
    <row r="137" spans="1:10" ht="16.5" thickBot="1" x14ac:dyDescent="0.3">
      <c r="A137" s="39"/>
      <c r="B137" s="42"/>
      <c r="C137" s="33"/>
      <c r="D137" s="15" t="s">
        <v>11</v>
      </c>
      <c r="E137" s="5">
        <f>E133+E134+E135+E136</f>
        <v>4509504</v>
      </c>
      <c r="F137" s="5">
        <f t="shared" ref="F137:I137" si="48">F133+F134+F135+F136</f>
        <v>1116663</v>
      </c>
      <c r="G137" s="5">
        <f t="shared" si="48"/>
        <v>1169945</v>
      </c>
      <c r="H137" s="5">
        <f t="shared" si="48"/>
        <v>1111448</v>
      </c>
      <c r="I137" s="5">
        <f t="shared" si="48"/>
        <v>1111448</v>
      </c>
      <c r="J137" s="36"/>
    </row>
    <row r="138" spans="1:10" ht="45.75" customHeight="1" thickBot="1" x14ac:dyDescent="0.3">
      <c r="A138" s="37">
        <v>26</v>
      </c>
      <c r="B138" s="40" t="s">
        <v>38</v>
      </c>
      <c r="C138" s="31" t="s">
        <v>7</v>
      </c>
      <c r="D138" s="15" t="s">
        <v>67</v>
      </c>
      <c r="E138" s="5">
        <v>4123623</v>
      </c>
      <c r="F138" s="5">
        <v>1490490</v>
      </c>
      <c r="G138" s="5">
        <v>1425699</v>
      </c>
      <c r="H138" s="5">
        <v>1354414</v>
      </c>
      <c r="I138" s="5">
        <v>1354414</v>
      </c>
      <c r="J138" s="34" t="s">
        <v>138</v>
      </c>
    </row>
    <row r="139" spans="1:10" ht="45.75" thickBot="1" x14ac:dyDescent="0.3">
      <c r="A139" s="38"/>
      <c r="B139" s="41"/>
      <c r="C139" s="32"/>
      <c r="D139" s="15" t="s">
        <v>8</v>
      </c>
      <c r="E139" s="5">
        <v>0</v>
      </c>
      <c r="F139" s="5">
        <v>0</v>
      </c>
      <c r="G139" s="5">
        <v>0</v>
      </c>
      <c r="H139" s="5">
        <v>0</v>
      </c>
      <c r="I139" s="5">
        <v>0</v>
      </c>
      <c r="J139" s="35"/>
    </row>
    <row r="140" spans="1:10" ht="45.75" thickBot="1" x14ac:dyDescent="0.3">
      <c r="A140" s="38"/>
      <c r="B140" s="41"/>
      <c r="C140" s="32"/>
      <c r="D140" s="15" t="s">
        <v>9</v>
      </c>
      <c r="E140" s="5">
        <v>0</v>
      </c>
      <c r="F140" s="5">
        <v>0</v>
      </c>
      <c r="G140" s="5">
        <v>0</v>
      </c>
      <c r="H140" s="5">
        <v>0</v>
      </c>
      <c r="I140" s="5">
        <v>0</v>
      </c>
      <c r="J140" s="35"/>
    </row>
    <row r="141" spans="1:10" ht="55.5" customHeight="1" thickBot="1" x14ac:dyDescent="0.3">
      <c r="A141" s="38"/>
      <c r="B141" s="41"/>
      <c r="C141" s="32"/>
      <c r="D141" s="15" t="s">
        <v>10</v>
      </c>
      <c r="E141" s="5">
        <v>0</v>
      </c>
      <c r="F141" s="5">
        <v>0</v>
      </c>
      <c r="G141" s="5">
        <v>0</v>
      </c>
      <c r="H141" s="5">
        <v>0</v>
      </c>
      <c r="I141" s="5">
        <v>0</v>
      </c>
      <c r="J141" s="35"/>
    </row>
    <row r="142" spans="1:10" ht="39.75" customHeight="1" thickBot="1" x14ac:dyDescent="0.3">
      <c r="A142" s="39"/>
      <c r="B142" s="42"/>
      <c r="C142" s="33"/>
      <c r="D142" s="15" t="s">
        <v>11</v>
      </c>
      <c r="E142" s="5">
        <f>E138+E139+E140+E141</f>
        <v>4123623</v>
      </c>
      <c r="F142" s="5">
        <f t="shared" ref="F142:I142" si="49">F138+F139+F140+F141</f>
        <v>1490490</v>
      </c>
      <c r="G142" s="5">
        <f t="shared" si="49"/>
        <v>1425699</v>
      </c>
      <c r="H142" s="5">
        <f t="shared" si="49"/>
        <v>1354414</v>
      </c>
      <c r="I142" s="5">
        <f t="shared" si="49"/>
        <v>1354414</v>
      </c>
      <c r="J142" s="36"/>
    </row>
    <row r="143" spans="1:10" ht="45.75" customHeight="1" thickBot="1" x14ac:dyDescent="0.3">
      <c r="A143" s="37">
        <v>27</v>
      </c>
      <c r="B143" s="40" t="s">
        <v>94</v>
      </c>
      <c r="C143" s="31" t="s">
        <v>7</v>
      </c>
      <c r="D143" s="15" t="s">
        <v>67</v>
      </c>
      <c r="E143" s="5">
        <f>F143+G143+H143+I143</f>
        <v>1400000</v>
      </c>
      <c r="F143" s="5">
        <v>350000</v>
      </c>
      <c r="G143" s="5">
        <v>350000</v>
      </c>
      <c r="H143" s="5">
        <v>350000</v>
      </c>
      <c r="I143" s="5">
        <v>350000</v>
      </c>
      <c r="J143" s="34" t="s">
        <v>118</v>
      </c>
    </row>
    <row r="144" spans="1:10" ht="45.75" thickBot="1" x14ac:dyDescent="0.3">
      <c r="A144" s="38"/>
      <c r="B144" s="41"/>
      <c r="C144" s="32"/>
      <c r="D144" s="15" t="s">
        <v>8</v>
      </c>
      <c r="E144" s="5">
        <f t="shared" ref="E144:E146" si="50">F144+G144+H144+I144</f>
        <v>0</v>
      </c>
      <c r="F144" s="5">
        <v>0</v>
      </c>
      <c r="G144" s="5">
        <v>0</v>
      </c>
      <c r="H144" s="5">
        <v>0</v>
      </c>
      <c r="I144" s="5">
        <v>0</v>
      </c>
      <c r="J144" s="35"/>
    </row>
    <row r="145" spans="1:10" ht="45.75" thickBot="1" x14ac:dyDescent="0.3">
      <c r="A145" s="38"/>
      <c r="B145" s="41"/>
      <c r="C145" s="32"/>
      <c r="D145" s="15" t="s">
        <v>9</v>
      </c>
      <c r="E145" s="5">
        <f t="shared" si="50"/>
        <v>0</v>
      </c>
      <c r="F145" s="5">
        <v>0</v>
      </c>
      <c r="G145" s="5">
        <v>0</v>
      </c>
      <c r="H145" s="5">
        <v>0</v>
      </c>
      <c r="I145" s="5">
        <v>0</v>
      </c>
      <c r="J145" s="35"/>
    </row>
    <row r="146" spans="1:10" ht="30.75" thickBot="1" x14ac:dyDescent="0.3">
      <c r="A146" s="38"/>
      <c r="B146" s="41"/>
      <c r="C146" s="32"/>
      <c r="D146" s="15" t="s">
        <v>10</v>
      </c>
      <c r="E146" s="5">
        <f t="shared" si="50"/>
        <v>0</v>
      </c>
      <c r="F146" s="5">
        <v>0</v>
      </c>
      <c r="G146" s="5">
        <v>0</v>
      </c>
      <c r="H146" s="5">
        <v>0</v>
      </c>
      <c r="I146" s="5">
        <v>0</v>
      </c>
      <c r="J146" s="35"/>
    </row>
    <row r="147" spans="1:10" ht="16.5" customHeight="1" thickBot="1" x14ac:dyDescent="0.3">
      <c r="A147" s="39"/>
      <c r="B147" s="42"/>
      <c r="C147" s="33"/>
      <c r="D147" s="15" t="s">
        <v>11</v>
      </c>
      <c r="E147" s="5">
        <f>E143+E144+E145+E146</f>
        <v>1400000</v>
      </c>
      <c r="F147" s="5">
        <f t="shared" ref="F147:I147" si="51">F143+F144+F145+F146</f>
        <v>350000</v>
      </c>
      <c r="G147" s="5">
        <f t="shared" si="51"/>
        <v>350000</v>
      </c>
      <c r="H147" s="5">
        <f t="shared" si="51"/>
        <v>350000</v>
      </c>
      <c r="I147" s="5">
        <f t="shared" si="51"/>
        <v>350000</v>
      </c>
      <c r="J147" s="36"/>
    </row>
    <row r="148" spans="1:10" ht="45.75" customHeight="1" thickBot="1" x14ac:dyDescent="0.3">
      <c r="A148" s="37">
        <v>28</v>
      </c>
      <c r="B148" s="40" t="s">
        <v>39</v>
      </c>
      <c r="C148" s="31" t="s">
        <v>7</v>
      </c>
      <c r="D148" s="15" t="s">
        <v>67</v>
      </c>
      <c r="E148" s="5">
        <f>F148+G148+H148+I148</f>
        <v>8755026</v>
      </c>
      <c r="F148" s="5">
        <v>2166307</v>
      </c>
      <c r="G148" s="5">
        <v>2236315</v>
      </c>
      <c r="H148" s="5">
        <v>2176202</v>
      </c>
      <c r="I148" s="5">
        <v>2176202</v>
      </c>
      <c r="J148" s="34" t="s">
        <v>119</v>
      </c>
    </row>
    <row r="149" spans="1:10" ht="45.75" thickBot="1" x14ac:dyDescent="0.3">
      <c r="A149" s="38"/>
      <c r="B149" s="41"/>
      <c r="C149" s="32"/>
      <c r="D149" s="15" t="s">
        <v>8</v>
      </c>
      <c r="E149" s="5">
        <f t="shared" ref="E149:E151" si="52">F149+G149+H149+I149</f>
        <v>0</v>
      </c>
      <c r="F149" s="5">
        <v>0</v>
      </c>
      <c r="G149" s="5">
        <v>0</v>
      </c>
      <c r="H149" s="5">
        <v>0</v>
      </c>
      <c r="I149" s="5">
        <v>0</v>
      </c>
      <c r="J149" s="35"/>
    </row>
    <row r="150" spans="1:10" ht="45.75" thickBot="1" x14ac:dyDescent="0.3">
      <c r="A150" s="38"/>
      <c r="B150" s="41"/>
      <c r="C150" s="32"/>
      <c r="D150" s="15" t="s">
        <v>9</v>
      </c>
      <c r="E150" s="5">
        <f t="shared" si="52"/>
        <v>0</v>
      </c>
      <c r="F150" s="5">
        <v>0</v>
      </c>
      <c r="G150" s="5">
        <v>0</v>
      </c>
      <c r="H150" s="5">
        <v>0</v>
      </c>
      <c r="I150" s="5">
        <v>0</v>
      </c>
      <c r="J150" s="35"/>
    </row>
    <row r="151" spans="1:10" ht="30.75" thickBot="1" x14ac:dyDescent="0.3">
      <c r="A151" s="38"/>
      <c r="B151" s="41"/>
      <c r="C151" s="32"/>
      <c r="D151" s="15" t="s">
        <v>10</v>
      </c>
      <c r="E151" s="5">
        <f t="shared" si="52"/>
        <v>0</v>
      </c>
      <c r="F151" s="5">
        <v>0</v>
      </c>
      <c r="G151" s="5">
        <v>0</v>
      </c>
      <c r="H151" s="5">
        <v>0</v>
      </c>
      <c r="I151" s="5">
        <v>0</v>
      </c>
      <c r="J151" s="35"/>
    </row>
    <row r="152" spans="1:10" ht="16.5" thickBot="1" x14ac:dyDescent="0.3">
      <c r="A152" s="39"/>
      <c r="B152" s="42"/>
      <c r="C152" s="33"/>
      <c r="D152" s="15" t="s">
        <v>11</v>
      </c>
      <c r="E152" s="5">
        <f>E148+E149+E150+E151</f>
        <v>8755026</v>
      </c>
      <c r="F152" s="5">
        <f t="shared" ref="F152:I152" si="53">F148+F149+F150+F151</f>
        <v>2166307</v>
      </c>
      <c r="G152" s="5">
        <f t="shared" si="53"/>
        <v>2236315</v>
      </c>
      <c r="H152" s="5">
        <f t="shared" si="53"/>
        <v>2176202</v>
      </c>
      <c r="I152" s="5">
        <f t="shared" si="53"/>
        <v>2176202</v>
      </c>
      <c r="J152" s="36"/>
    </row>
    <row r="153" spans="1:10" ht="45.75" customHeight="1" thickBot="1" x14ac:dyDescent="0.3">
      <c r="A153" s="37">
        <v>29</v>
      </c>
      <c r="B153" s="40" t="s">
        <v>40</v>
      </c>
      <c r="C153" s="31" t="s">
        <v>7</v>
      </c>
      <c r="D153" s="15" t="s">
        <v>67</v>
      </c>
      <c r="E153" s="5">
        <f>F153+G153+H153+I153</f>
        <v>2031360</v>
      </c>
      <c r="F153" s="5">
        <v>556380</v>
      </c>
      <c r="G153" s="5">
        <v>609660</v>
      </c>
      <c r="H153" s="5">
        <v>432660</v>
      </c>
      <c r="I153" s="5">
        <v>432660</v>
      </c>
      <c r="J153" s="34" t="s">
        <v>127</v>
      </c>
    </row>
    <row r="154" spans="1:10" ht="45.75" thickBot="1" x14ac:dyDescent="0.3">
      <c r="A154" s="38"/>
      <c r="B154" s="41"/>
      <c r="C154" s="32"/>
      <c r="D154" s="15" t="s">
        <v>8</v>
      </c>
      <c r="E154" s="5">
        <f t="shared" ref="E154:E156" si="54">F154+G154+H154+I154</f>
        <v>0</v>
      </c>
      <c r="F154" s="5">
        <v>0</v>
      </c>
      <c r="G154" s="5">
        <v>0</v>
      </c>
      <c r="H154" s="5">
        <v>0</v>
      </c>
      <c r="I154" s="5">
        <v>0</v>
      </c>
      <c r="J154" s="35"/>
    </row>
    <row r="155" spans="1:10" ht="45.75" thickBot="1" x14ac:dyDescent="0.3">
      <c r="A155" s="38"/>
      <c r="B155" s="41"/>
      <c r="C155" s="32"/>
      <c r="D155" s="15" t="s">
        <v>9</v>
      </c>
      <c r="E155" s="5">
        <f t="shared" si="54"/>
        <v>0</v>
      </c>
      <c r="F155" s="5">
        <v>0</v>
      </c>
      <c r="G155" s="5">
        <v>0</v>
      </c>
      <c r="H155" s="5">
        <v>0</v>
      </c>
      <c r="I155" s="5">
        <v>0</v>
      </c>
      <c r="J155" s="35"/>
    </row>
    <row r="156" spans="1:10" ht="30.75" thickBot="1" x14ac:dyDescent="0.3">
      <c r="A156" s="38"/>
      <c r="B156" s="41"/>
      <c r="C156" s="32"/>
      <c r="D156" s="15" t="s">
        <v>10</v>
      </c>
      <c r="E156" s="5">
        <f t="shared" si="54"/>
        <v>0</v>
      </c>
      <c r="F156" s="5">
        <v>0</v>
      </c>
      <c r="G156" s="5">
        <v>0</v>
      </c>
      <c r="H156" s="5">
        <v>0</v>
      </c>
      <c r="I156" s="5">
        <v>0</v>
      </c>
      <c r="J156" s="35"/>
    </row>
    <row r="157" spans="1:10" ht="16.5" customHeight="1" thickBot="1" x14ac:dyDescent="0.3">
      <c r="A157" s="39"/>
      <c r="B157" s="42"/>
      <c r="C157" s="33"/>
      <c r="D157" s="15" t="s">
        <v>11</v>
      </c>
      <c r="E157" s="5">
        <f>E153+E154+E155+E156</f>
        <v>2031360</v>
      </c>
      <c r="F157" s="5">
        <f t="shared" ref="F157:I157" si="55">F153+F154+F155+F156</f>
        <v>556380</v>
      </c>
      <c r="G157" s="5">
        <f t="shared" si="55"/>
        <v>609660</v>
      </c>
      <c r="H157" s="5">
        <f t="shared" si="55"/>
        <v>432660</v>
      </c>
      <c r="I157" s="5">
        <f t="shared" si="55"/>
        <v>432660</v>
      </c>
      <c r="J157" s="36"/>
    </row>
    <row r="158" spans="1:10" ht="45.75" customHeight="1" thickBot="1" x14ac:dyDescent="0.3">
      <c r="A158" s="37">
        <v>30</v>
      </c>
      <c r="B158" s="40" t="s">
        <v>41</v>
      </c>
      <c r="C158" s="31" t="s">
        <v>7</v>
      </c>
      <c r="D158" s="15" t="s">
        <v>67</v>
      </c>
      <c r="E158" s="5">
        <f>F158+G158+H158+I158</f>
        <v>400000</v>
      </c>
      <c r="F158" s="5">
        <v>100000</v>
      </c>
      <c r="G158" s="5">
        <v>100000</v>
      </c>
      <c r="H158" s="5">
        <v>100000</v>
      </c>
      <c r="I158" s="5">
        <v>100000</v>
      </c>
      <c r="J158" s="34" t="s">
        <v>128</v>
      </c>
    </row>
    <row r="159" spans="1:10" ht="45.75" thickBot="1" x14ac:dyDescent="0.3">
      <c r="A159" s="38"/>
      <c r="B159" s="41"/>
      <c r="C159" s="32"/>
      <c r="D159" s="15" t="s">
        <v>8</v>
      </c>
      <c r="E159" s="5">
        <f t="shared" ref="E159:E161" si="56">F159+G159+H159+I159</f>
        <v>0</v>
      </c>
      <c r="F159" s="5">
        <v>0</v>
      </c>
      <c r="G159" s="5">
        <v>0</v>
      </c>
      <c r="H159" s="5">
        <v>0</v>
      </c>
      <c r="I159" s="5">
        <v>0</v>
      </c>
      <c r="J159" s="35"/>
    </row>
    <row r="160" spans="1:10" ht="45.75" thickBot="1" x14ac:dyDescent="0.3">
      <c r="A160" s="38"/>
      <c r="B160" s="41"/>
      <c r="C160" s="32"/>
      <c r="D160" s="15" t="s">
        <v>9</v>
      </c>
      <c r="E160" s="5">
        <f t="shared" si="56"/>
        <v>0</v>
      </c>
      <c r="F160" s="5">
        <v>0</v>
      </c>
      <c r="G160" s="5">
        <v>0</v>
      </c>
      <c r="H160" s="5">
        <v>0</v>
      </c>
      <c r="I160" s="5">
        <v>0</v>
      </c>
      <c r="J160" s="35"/>
    </row>
    <row r="161" spans="1:10" ht="30.75" thickBot="1" x14ac:dyDescent="0.3">
      <c r="A161" s="38"/>
      <c r="B161" s="41"/>
      <c r="C161" s="32"/>
      <c r="D161" s="15" t="s">
        <v>10</v>
      </c>
      <c r="E161" s="5">
        <f t="shared" si="56"/>
        <v>0</v>
      </c>
      <c r="F161" s="5">
        <v>0</v>
      </c>
      <c r="G161" s="5">
        <v>0</v>
      </c>
      <c r="H161" s="5">
        <v>0</v>
      </c>
      <c r="I161" s="5">
        <v>0</v>
      </c>
      <c r="J161" s="35"/>
    </row>
    <row r="162" spans="1:10" ht="16.5" customHeight="1" thickBot="1" x14ac:dyDescent="0.3">
      <c r="A162" s="39"/>
      <c r="B162" s="42"/>
      <c r="C162" s="33"/>
      <c r="D162" s="15" t="s">
        <v>11</v>
      </c>
      <c r="E162" s="5">
        <f>E158+E159+E160+E161</f>
        <v>400000</v>
      </c>
      <c r="F162" s="5">
        <f t="shared" ref="F162:I162" si="57">F158+F159+F160+F161</f>
        <v>100000</v>
      </c>
      <c r="G162" s="5">
        <f t="shared" si="57"/>
        <v>100000</v>
      </c>
      <c r="H162" s="5">
        <f t="shared" si="57"/>
        <v>100000</v>
      </c>
      <c r="I162" s="5">
        <f t="shared" si="57"/>
        <v>100000</v>
      </c>
      <c r="J162" s="36"/>
    </row>
    <row r="163" spans="1:10" ht="45.75" customHeight="1" thickBot="1" x14ac:dyDescent="0.3">
      <c r="A163" s="37">
        <v>31</v>
      </c>
      <c r="B163" s="40" t="s">
        <v>42</v>
      </c>
      <c r="C163" s="31" t="s">
        <v>7</v>
      </c>
      <c r="D163" s="15" t="s">
        <v>67</v>
      </c>
      <c r="E163" s="5">
        <f>F163+G163+H163+I163</f>
        <v>3923396.43</v>
      </c>
      <c r="F163" s="5">
        <v>2003642</v>
      </c>
      <c r="G163" s="5">
        <v>869760.43</v>
      </c>
      <c r="H163" s="5">
        <v>524997</v>
      </c>
      <c r="I163" s="5">
        <v>524997</v>
      </c>
      <c r="J163" s="34" t="s">
        <v>129</v>
      </c>
    </row>
    <row r="164" spans="1:10" ht="45.75" thickBot="1" x14ac:dyDescent="0.3">
      <c r="A164" s="38"/>
      <c r="B164" s="41"/>
      <c r="C164" s="32"/>
      <c r="D164" s="15" t="s">
        <v>8</v>
      </c>
      <c r="E164" s="5">
        <f t="shared" ref="E164:E166" si="58">F164+G164+H164+I164</f>
        <v>0</v>
      </c>
      <c r="F164" s="5">
        <v>0</v>
      </c>
      <c r="G164" s="5">
        <v>0</v>
      </c>
      <c r="H164" s="5">
        <v>0</v>
      </c>
      <c r="I164" s="5">
        <v>0</v>
      </c>
      <c r="J164" s="35"/>
    </row>
    <row r="165" spans="1:10" ht="57" customHeight="1" thickBot="1" x14ac:dyDescent="0.3">
      <c r="A165" s="38"/>
      <c r="B165" s="41"/>
      <c r="C165" s="32"/>
      <c r="D165" s="15" t="s">
        <v>9</v>
      </c>
      <c r="E165" s="5">
        <f t="shared" si="58"/>
        <v>0</v>
      </c>
      <c r="F165" s="5">
        <v>0</v>
      </c>
      <c r="G165" s="5">
        <v>0</v>
      </c>
      <c r="H165" s="5">
        <v>0</v>
      </c>
      <c r="I165" s="5">
        <v>0</v>
      </c>
      <c r="J165" s="35"/>
    </row>
    <row r="166" spans="1:10" ht="30.75" thickBot="1" x14ac:dyDescent="0.3">
      <c r="A166" s="38"/>
      <c r="B166" s="41"/>
      <c r="C166" s="32"/>
      <c r="D166" s="15" t="s">
        <v>10</v>
      </c>
      <c r="E166" s="5">
        <f t="shared" si="58"/>
        <v>0</v>
      </c>
      <c r="F166" s="5">
        <v>0</v>
      </c>
      <c r="G166" s="5">
        <v>0</v>
      </c>
      <c r="H166" s="5">
        <v>0</v>
      </c>
      <c r="I166" s="5">
        <v>0</v>
      </c>
      <c r="J166" s="35"/>
    </row>
    <row r="167" spans="1:10" ht="31.5" customHeight="1" thickBot="1" x14ac:dyDescent="0.3">
      <c r="A167" s="39"/>
      <c r="B167" s="42"/>
      <c r="C167" s="33"/>
      <c r="D167" s="15" t="s">
        <v>11</v>
      </c>
      <c r="E167" s="5">
        <f>E163+E164+E165+E166</f>
        <v>3923396.43</v>
      </c>
      <c r="F167" s="5">
        <f t="shared" ref="F167:I167" si="59">F163+F164+F165+F166</f>
        <v>2003642</v>
      </c>
      <c r="G167" s="5">
        <f t="shared" si="59"/>
        <v>869760.43</v>
      </c>
      <c r="H167" s="5">
        <f t="shared" si="59"/>
        <v>524997</v>
      </c>
      <c r="I167" s="5">
        <f t="shared" si="59"/>
        <v>524997</v>
      </c>
      <c r="J167" s="36"/>
    </row>
    <row r="168" spans="1:10" ht="45.75" customHeight="1" thickBot="1" x14ac:dyDescent="0.3">
      <c r="A168" s="37">
        <v>32</v>
      </c>
      <c r="B168" s="40" t="s">
        <v>43</v>
      </c>
      <c r="C168" s="31" t="s">
        <v>7</v>
      </c>
      <c r="D168" s="15" t="s">
        <v>67</v>
      </c>
      <c r="E168" s="5">
        <f>F168+G168+H168+I168</f>
        <v>344657</v>
      </c>
      <c r="F168" s="5">
        <v>59299</v>
      </c>
      <c r="G168" s="5">
        <v>175574</v>
      </c>
      <c r="H168" s="5">
        <v>54892</v>
      </c>
      <c r="I168" s="5">
        <v>54892</v>
      </c>
      <c r="J168" s="34" t="s">
        <v>120</v>
      </c>
    </row>
    <row r="169" spans="1:10" ht="45.75" thickBot="1" x14ac:dyDescent="0.3">
      <c r="A169" s="38"/>
      <c r="B169" s="41"/>
      <c r="C169" s="32"/>
      <c r="D169" s="15" t="s">
        <v>8</v>
      </c>
      <c r="E169" s="5">
        <f t="shared" ref="E169:E171" si="60">F169+G169+H169+I169</f>
        <v>0</v>
      </c>
      <c r="F169" s="5">
        <v>0</v>
      </c>
      <c r="G169" s="5">
        <v>0</v>
      </c>
      <c r="H169" s="5">
        <v>0</v>
      </c>
      <c r="I169" s="5">
        <v>0</v>
      </c>
      <c r="J169" s="35"/>
    </row>
    <row r="170" spans="1:10" ht="45.75" thickBot="1" x14ac:dyDescent="0.3">
      <c r="A170" s="38"/>
      <c r="B170" s="41"/>
      <c r="C170" s="32"/>
      <c r="D170" s="15" t="s">
        <v>9</v>
      </c>
      <c r="E170" s="5">
        <f t="shared" si="60"/>
        <v>0</v>
      </c>
      <c r="F170" s="5">
        <v>0</v>
      </c>
      <c r="G170" s="5">
        <v>0</v>
      </c>
      <c r="H170" s="5">
        <v>0</v>
      </c>
      <c r="I170" s="5">
        <v>0</v>
      </c>
      <c r="J170" s="35"/>
    </row>
    <row r="171" spans="1:10" ht="30.75" thickBot="1" x14ac:dyDescent="0.3">
      <c r="A171" s="38"/>
      <c r="B171" s="41"/>
      <c r="C171" s="32"/>
      <c r="D171" s="15" t="s">
        <v>10</v>
      </c>
      <c r="E171" s="5">
        <f t="shared" si="60"/>
        <v>0</v>
      </c>
      <c r="F171" s="5">
        <v>0</v>
      </c>
      <c r="G171" s="5">
        <v>0</v>
      </c>
      <c r="H171" s="5">
        <v>0</v>
      </c>
      <c r="I171" s="5">
        <v>0</v>
      </c>
      <c r="J171" s="35"/>
    </row>
    <row r="172" spans="1:10" ht="16.5" customHeight="1" thickBot="1" x14ac:dyDescent="0.3">
      <c r="A172" s="39"/>
      <c r="B172" s="42"/>
      <c r="C172" s="33"/>
      <c r="D172" s="15" t="s">
        <v>11</v>
      </c>
      <c r="E172" s="5">
        <f>E168+E169+E170+E171</f>
        <v>344657</v>
      </c>
      <c r="F172" s="5">
        <f>F168+F169+F170+F171</f>
        <v>59299</v>
      </c>
      <c r="G172" s="5">
        <f>G168+G169+G170+G171</f>
        <v>175574</v>
      </c>
      <c r="H172" s="5">
        <f>H168+H169+H170+H171</f>
        <v>54892</v>
      </c>
      <c r="I172" s="5">
        <f>I168+I169+I170+I171</f>
        <v>54892</v>
      </c>
      <c r="J172" s="36"/>
    </row>
    <row r="173" spans="1:10" ht="45.75" thickBot="1" x14ac:dyDescent="0.3">
      <c r="A173" s="37">
        <v>33</v>
      </c>
      <c r="B173" s="40" t="s">
        <v>98</v>
      </c>
      <c r="C173" s="31" t="s">
        <v>7</v>
      </c>
      <c r="D173" s="15" t="s">
        <v>67</v>
      </c>
      <c r="E173" s="5">
        <f>F173+G173+H173+I173</f>
        <v>2400467</v>
      </c>
      <c r="F173" s="5">
        <v>984203</v>
      </c>
      <c r="G173" s="5">
        <v>562054</v>
      </c>
      <c r="H173" s="5">
        <v>427105</v>
      </c>
      <c r="I173" s="5">
        <v>427105</v>
      </c>
      <c r="J173" s="34" t="s">
        <v>125</v>
      </c>
    </row>
    <row r="174" spans="1:10" ht="45.75" thickBot="1" x14ac:dyDescent="0.3">
      <c r="A174" s="38"/>
      <c r="B174" s="41"/>
      <c r="C174" s="32"/>
      <c r="D174" s="15" t="s">
        <v>8</v>
      </c>
      <c r="E174" s="5">
        <f t="shared" ref="E174:E176" si="61">F174+G174+H174+I174</f>
        <v>0</v>
      </c>
      <c r="F174" s="5">
        <v>0</v>
      </c>
      <c r="G174" s="5">
        <v>0</v>
      </c>
      <c r="H174" s="5">
        <v>0</v>
      </c>
      <c r="I174" s="5">
        <v>0</v>
      </c>
      <c r="J174" s="35"/>
    </row>
    <row r="175" spans="1:10" ht="45.75" thickBot="1" x14ac:dyDescent="0.3">
      <c r="A175" s="38"/>
      <c r="B175" s="41"/>
      <c r="C175" s="32"/>
      <c r="D175" s="15" t="s">
        <v>9</v>
      </c>
      <c r="E175" s="5">
        <f t="shared" si="61"/>
        <v>1769303.6</v>
      </c>
      <c r="F175" s="5">
        <v>1769303.6</v>
      </c>
      <c r="G175" s="5">
        <v>0</v>
      </c>
      <c r="H175" s="5">
        <v>0</v>
      </c>
      <c r="I175" s="5">
        <v>0</v>
      </c>
      <c r="J175" s="35"/>
    </row>
    <row r="176" spans="1:10" ht="30.75" thickBot="1" x14ac:dyDescent="0.3">
      <c r="A176" s="38"/>
      <c r="B176" s="41"/>
      <c r="C176" s="32"/>
      <c r="D176" s="15" t="s">
        <v>10</v>
      </c>
      <c r="E176" s="5">
        <f t="shared" si="61"/>
        <v>0</v>
      </c>
      <c r="F176" s="5">
        <v>0</v>
      </c>
      <c r="G176" s="5">
        <v>0</v>
      </c>
      <c r="H176" s="5">
        <v>0</v>
      </c>
      <c r="I176" s="5">
        <v>0</v>
      </c>
      <c r="J176" s="35"/>
    </row>
    <row r="177" spans="1:10" ht="16.5" thickBot="1" x14ac:dyDescent="0.3">
      <c r="A177" s="39"/>
      <c r="B177" s="42"/>
      <c r="C177" s="33"/>
      <c r="D177" s="15" t="s">
        <v>11</v>
      </c>
      <c r="E177" s="5">
        <f>E173+E174+E175+E176</f>
        <v>4169770.6</v>
      </c>
      <c r="F177" s="5">
        <f>F173+F174+F175+F176</f>
        <v>2753506.6</v>
      </c>
      <c r="G177" s="5">
        <f>G173+G174+G175+G176</f>
        <v>562054</v>
      </c>
      <c r="H177" s="5">
        <f>H173+H174+H175+H176</f>
        <v>427105</v>
      </c>
      <c r="I177" s="5">
        <f>I173+I174+I175+I176</f>
        <v>427105</v>
      </c>
      <c r="J177" s="36"/>
    </row>
    <row r="178" spans="1:10" ht="45.75" thickBot="1" x14ac:dyDescent="0.3">
      <c r="A178" s="37">
        <v>34</v>
      </c>
      <c r="B178" s="40" t="s">
        <v>99</v>
      </c>
      <c r="C178" s="31" t="s">
        <v>7</v>
      </c>
      <c r="D178" s="15" t="s">
        <v>67</v>
      </c>
      <c r="E178" s="5">
        <f>F178+G178+H178+I178</f>
        <v>0</v>
      </c>
      <c r="F178" s="5">
        <v>0</v>
      </c>
      <c r="G178" s="5">
        <v>0</v>
      </c>
      <c r="H178" s="5">
        <v>0</v>
      </c>
      <c r="I178" s="5">
        <v>0</v>
      </c>
      <c r="J178" s="34" t="s">
        <v>104</v>
      </c>
    </row>
    <row r="179" spans="1:10" ht="45.75" thickBot="1" x14ac:dyDescent="0.3">
      <c r="A179" s="38"/>
      <c r="B179" s="41"/>
      <c r="C179" s="32"/>
      <c r="D179" s="15" t="s">
        <v>8</v>
      </c>
      <c r="E179" s="5">
        <f t="shared" ref="E179:E181" si="62">F179+G179+H179+I179</f>
        <v>20817100</v>
      </c>
      <c r="F179" s="5">
        <v>20817100</v>
      </c>
      <c r="G179" s="5">
        <v>0</v>
      </c>
      <c r="H179" s="5">
        <v>0</v>
      </c>
      <c r="I179" s="5">
        <v>0</v>
      </c>
      <c r="J179" s="35"/>
    </row>
    <row r="180" spans="1:10" ht="45.75" thickBot="1" x14ac:dyDescent="0.3">
      <c r="A180" s="38"/>
      <c r="B180" s="41"/>
      <c r="C180" s="32"/>
      <c r="D180" s="15" t="s">
        <v>9</v>
      </c>
      <c r="E180" s="5">
        <f t="shared" si="62"/>
        <v>0</v>
      </c>
      <c r="F180" s="5">
        <v>0</v>
      </c>
      <c r="G180" s="5">
        <v>0</v>
      </c>
      <c r="H180" s="5">
        <v>0</v>
      </c>
      <c r="I180" s="5">
        <v>0</v>
      </c>
      <c r="J180" s="35"/>
    </row>
    <row r="181" spans="1:10" ht="30.75" thickBot="1" x14ac:dyDescent="0.3">
      <c r="A181" s="38"/>
      <c r="B181" s="41"/>
      <c r="C181" s="32"/>
      <c r="D181" s="15" t="s">
        <v>10</v>
      </c>
      <c r="E181" s="5">
        <f t="shared" si="62"/>
        <v>0</v>
      </c>
      <c r="F181" s="5">
        <v>0</v>
      </c>
      <c r="G181" s="5">
        <v>0</v>
      </c>
      <c r="H181" s="5">
        <v>0</v>
      </c>
      <c r="I181" s="5">
        <v>0</v>
      </c>
      <c r="J181" s="35"/>
    </row>
    <row r="182" spans="1:10" ht="16.5" thickBot="1" x14ac:dyDescent="0.3">
      <c r="A182" s="39"/>
      <c r="B182" s="42"/>
      <c r="C182" s="33"/>
      <c r="D182" s="15" t="s">
        <v>11</v>
      </c>
      <c r="E182" s="5">
        <f>E178+E179+E180+E181</f>
        <v>20817100</v>
      </c>
      <c r="F182" s="5">
        <f>F178+F179+F180+F181</f>
        <v>20817100</v>
      </c>
      <c r="G182" s="5">
        <f>G178+G179+G180+G181</f>
        <v>0</v>
      </c>
      <c r="H182" s="5">
        <f>H178+H179+H180+H181</f>
        <v>0</v>
      </c>
      <c r="I182" s="5">
        <f>I178+I179+I180+I181</f>
        <v>0</v>
      </c>
      <c r="J182" s="36"/>
    </row>
    <row r="183" spans="1:10" ht="45.75" thickBot="1" x14ac:dyDescent="0.3">
      <c r="A183" s="37">
        <v>35</v>
      </c>
      <c r="B183" s="40" t="s">
        <v>100</v>
      </c>
      <c r="C183" s="31" t="s">
        <v>7</v>
      </c>
      <c r="D183" s="15" t="s">
        <v>67</v>
      </c>
      <c r="E183" s="5">
        <f>F183+G183+H183+I183</f>
        <v>200000</v>
      </c>
      <c r="F183" s="5">
        <v>100000</v>
      </c>
      <c r="G183" s="5">
        <v>0</v>
      </c>
      <c r="H183" s="5">
        <v>50000</v>
      </c>
      <c r="I183" s="5">
        <v>50000</v>
      </c>
      <c r="J183" s="34" t="s">
        <v>126</v>
      </c>
    </row>
    <row r="184" spans="1:10" ht="45.75" thickBot="1" x14ac:dyDescent="0.3">
      <c r="A184" s="38"/>
      <c r="B184" s="41"/>
      <c r="C184" s="32"/>
      <c r="D184" s="15" t="s">
        <v>8</v>
      </c>
      <c r="E184" s="5">
        <f t="shared" ref="E184:E186" si="63">F184+G184+H184+I184</f>
        <v>0</v>
      </c>
      <c r="F184" s="5">
        <v>0</v>
      </c>
      <c r="G184" s="5">
        <v>0</v>
      </c>
      <c r="H184" s="5">
        <v>0</v>
      </c>
      <c r="I184" s="5">
        <v>0</v>
      </c>
      <c r="J184" s="35"/>
    </row>
    <row r="185" spans="1:10" ht="45.75" thickBot="1" x14ac:dyDescent="0.3">
      <c r="A185" s="38"/>
      <c r="B185" s="41"/>
      <c r="C185" s="32"/>
      <c r="D185" s="15" t="s">
        <v>9</v>
      </c>
      <c r="E185" s="5">
        <f t="shared" si="63"/>
        <v>0</v>
      </c>
      <c r="F185" s="5">
        <v>0</v>
      </c>
      <c r="G185" s="5">
        <v>0</v>
      </c>
      <c r="H185" s="5">
        <v>0</v>
      </c>
      <c r="I185" s="5">
        <v>0</v>
      </c>
      <c r="J185" s="35"/>
    </row>
    <row r="186" spans="1:10" ht="30.75" thickBot="1" x14ac:dyDescent="0.3">
      <c r="A186" s="38"/>
      <c r="B186" s="41"/>
      <c r="C186" s="32"/>
      <c r="D186" s="15" t="s">
        <v>10</v>
      </c>
      <c r="E186" s="5">
        <f t="shared" si="63"/>
        <v>0</v>
      </c>
      <c r="F186" s="5">
        <v>0</v>
      </c>
      <c r="G186" s="5">
        <v>0</v>
      </c>
      <c r="H186" s="5">
        <v>0</v>
      </c>
      <c r="I186" s="5">
        <v>0</v>
      </c>
      <c r="J186" s="35"/>
    </row>
    <row r="187" spans="1:10" ht="16.5" thickBot="1" x14ac:dyDescent="0.3">
      <c r="A187" s="39"/>
      <c r="B187" s="42"/>
      <c r="C187" s="33"/>
      <c r="D187" s="15" t="s">
        <v>11</v>
      </c>
      <c r="E187" s="5">
        <f>E183+E184+E185+E186</f>
        <v>200000</v>
      </c>
      <c r="F187" s="5">
        <f>F183+F184+F185+F186</f>
        <v>100000</v>
      </c>
      <c r="G187" s="5">
        <f>G183+G184+G185+G186</f>
        <v>0</v>
      </c>
      <c r="H187" s="5">
        <f>H183+H184+H185+H186</f>
        <v>50000</v>
      </c>
      <c r="I187" s="5">
        <f>I183+I184+I185+I186</f>
        <v>50000</v>
      </c>
      <c r="J187" s="36"/>
    </row>
    <row r="188" spans="1:10" ht="45.75" thickBot="1" x14ac:dyDescent="0.3">
      <c r="A188" s="37">
        <v>36</v>
      </c>
      <c r="B188" s="40" t="s">
        <v>130</v>
      </c>
      <c r="C188" s="31" t="s">
        <v>7</v>
      </c>
      <c r="D188" s="15" t="s">
        <v>67</v>
      </c>
      <c r="E188" s="5">
        <f>F188+G188+H188+I188</f>
        <v>50000</v>
      </c>
      <c r="F188" s="5">
        <v>50000</v>
      </c>
      <c r="G188" s="5">
        <v>0</v>
      </c>
      <c r="H188" s="5">
        <v>0</v>
      </c>
      <c r="I188" s="5">
        <v>0</v>
      </c>
      <c r="J188" s="34" t="s">
        <v>142</v>
      </c>
    </row>
    <row r="189" spans="1:10" ht="45.75" thickBot="1" x14ac:dyDescent="0.3">
      <c r="A189" s="38"/>
      <c r="B189" s="41"/>
      <c r="C189" s="32"/>
      <c r="D189" s="15" t="s">
        <v>8</v>
      </c>
      <c r="E189" s="5">
        <f t="shared" ref="E189:E191" si="64">F189+G189+H189+I189</f>
        <v>0</v>
      </c>
      <c r="F189" s="5">
        <v>0</v>
      </c>
      <c r="G189" s="5">
        <v>0</v>
      </c>
      <c r="H189" s="5">
        <v>0</v>
      </c>
      <c r="I189" s="5">
        <v>0</v>
      </c>
      <c r="J189" s="35"/>
    </row>
    <row r="190" spans="1:10" ht="45.75" thickBot="1" x14ac:dyDescent="0.3">
      <c r="A190" s="38"/>
      <c r="B190" s="41"/>
      <c r="C190" s="32"/>
      <c r="D190" s="15" t="s">
        <v>9</v>
      </c>
      <c r="E190" s="5">
        <f t="shared" si="64"/>
        <v>0</v>
      </c>
      <c r="F190" s="5">
        <v>0</v>
      </c>
      <c r="G190" s="5">
        <v>0</v>
      </c>
      <c r="H190" s="5">
        <v>0</v>
      </c>
      <c r="I190" s="5">
        <v>0</v>
      </c>
      <c r="J190" s="35"/>
    </row>
    <row r="191" spans="1:10" ht="30.75" thickBot="1" x14ac:dyDescent="0.3">
      <c r="A191" s="38"/>
      <c r="B191" s="41"/>
      <c r="C191" s="32"/>
      <c r="D191" s="15" t="s">
        <v>10</v>
      </c>
      <c r="E191" s="5">
        <f t="shared" si="64"/>
        <v>0</v>
      </c>
      <c r="F191" s="5">
        <v>0</v>
      </c>
      <c r="G191" s="5">
        <v>0</v>
      </c>
      <c r="H191" s="5">
        <v>0</v>
      </c>
      <c r="I191" s="5">
        <v>0</v>
      </c>
      <c r="J191" s="35"/>
    </row>
    <row r="192" spans="1:10" ht="16.5" thickBot="1" x14ac:dyDescent="0.3">
      <c r="A192" s="39"/>
      <c r="B192" s="42"/>
      <c r="C192" s="33"/>
      <c r="D192" s="15" t="s">
        <v>11</v>
      </c>
      <c r="E192" s="5">
        <f>E188+E189+E190+E191</f>
        <v>50000</v>
      </c>
      <c r="F192" s="5">
        <f>F188+F189+F190+F191</f>
        <v>50000</v>
      </c>
      <c r="G192" s="5">
        <f>G188+G189+G190+G191</f>
        <v>0</v>
      </c>
      <c r="H192" s="5">
        <f>H188+H189+H190+H191</f>
        <v>0</v>
      </c>
      <c r="I192" s="5">
        <f>I188+I189+I190+I191</f>
        <v>0</v>
      </c>
      <c r="J192" s="36"/>
    </row>
    <row r="193" spans="1:10" ht="45.75" thickBot="1" x14ac:dyDescent="0.3">
      <c r="A193" s="37">
        <v>37</v>
      </c>
      <c r="B193" s="40" t="s">
        <v>131</v>
      </c>
      <c r="C193" s="31" t="s">
        <v>7</v>
      </c>
      <c r="D193" s="15" t="s">
        <v>67</v>
      </c>
      <c r="E193" s="5">
        <f>F193+G193+H193+I193</f>
        <v>0</v>
      </c>
      <c r="F193" s="5">
        <v>0</v>
      </c>
      <c r="G193" s="5">
        <v>0</v>
      </c>
      <c r="H193" s="5">
        <v>0</v>
      </c>
      <c r="I193" s="5">
        <v>0</v>
      </c>
      <c r="J193" s="34" t="s">
        <v>134</v>
      </c>
    </row>
    <row r="194" spans="1:10" ht="45.75" thickBot="1" x14ac:dyDescent="0.3">
      <c r="A194" s="38"/>
      <c r="B194" s="41"/>
      <c r="C194" s="32"/>
      <c r="D194" s="15" t="s">
        <v>8</v>
      </c>
      <c r="E194" s="5">
        <f t="shared" ref="E194:E196" si="65">F194+G194+H194+I194</f>
        <v>0</v>
      </c>
      <c r="F194" s="5">
        <v>0</v>
      </c>
      <c r="G194" s="5">
        <v>0</v>
      </c>
      <c r="H194" s="5">
        <v>0</v>
      </c>
      <c r="I194" s="5">
        <v>0</v>
      </c>
      <c r="J194" s="35"/>
    </row>
    <row r="195" spans="1:10" ht="45.75" thickBot="1" x14ac:dyDescent="0.3">
      <c r="A195" s="38"/>
      <c r="B195" s="41"/>
      <c r="C195" s="32"/>
      <c r="D195" s="15" t="s">
        <v>9</v>
      </c>
      <c r="E195" s="5">
        <f t="shared" si="65"/>
        <v>75430</v>
      </c>
      <c r="F195" s="5">
        <v>75430</v>
      </c>
      <c r="G195" s="5">
        <v>0</v>
      </c>
      <c r="H195" s="5">
        <v>0</v>
      </c>
      <c r="I195" s="5">
        <v>0</v>
      </c>
      <c r="J195" s="35"/>
    </row>
    <row r="196" spans="1:10" ht="30.75" thickBot="1" x14ac:dyDescent="0.3">
      <c r="A196" s="38"/>
      <c r="B196" s="41"/>
      <c r="C196" s="32"/>
      <c r="D196" s="15" t="s">
        <v>10</v>
      </c>
      <c r="E196" s="5">
        <f t="shared" si="65"/>
        <v>0</v>
      </c>
      <c r="F196" s="5">
        <v>0</v>
      </c>
      <c r="G196" s="5">
        <v>0</v>
      </c>
      <c r="H196" s="5">
        <v>0</v>
      </c>
      <c r="I196" s="5">
        <v>0</v>
      </c>
      <c r="J196" s="35"/>
    </row>
    <row r="197" spans="1:10" ht="16.5" thickBot="1" x14ac:dyDescent="0.3">
      <c r="A197" s="39"/>
      <c r="B197" s="42"/>
      <c r="C197" s="33"/>
      <c r="D197" s="15" t="s">
        <v>11</v>
      </c>
      <c r="E197" s="5">
        <f>E193+E194+E195+E196</f>
        <v>75430</v>
      </c>
      <c r="F197" s="5">
        <f>F193+F194+F195+F196</f>
        <v>75430</v>
      </c>
      <c r="G197" s="5">
        <f>G193+G194+G195+G196</f>
        <v>0</v>
      </c>
      <c r="H197" s="5">
        <f>H193+H194+H195+H196</f>
        <v>0</v>
      </c>
      <c r="I197" s="5">
        <f>I193+I194+I195+I196</f>
        <v>0</v>
      </c>
      <c r="J197" s="36"/>
    </row>
    <row r="198" spans="1:10" ht="45.75" thickBot="1" x14ac:dyDescent="0.3">
      <c r="A198" s="37">
        <v>38</v>
      </c>
      <c r="B198" s="40" t="s">
        <v>145</v>
      </c>
      <c r="C198" s="31" t="s">
        <v>7</v>
      </c>
      <c r="D198" s="15" t="s">
        <v>67</v>
      </c>
      <c r="E198" s="5">
        <f>F198+G198+H198+I198</f>
        <v>266580</v>
      </c>
      <c r="F198" s="5">
        <v>0</v>
      </c>
      <c r="G198" s="5">
        <v>88860</v>
      </c>
      <c r="H198" s="5">
        <v>88860</v>
      </c>
      <c r="I198" s="5">
        <v>88860</v>
      </c>
      <c r="J198" s="34" t="s">
        <v>150</v>
      </c>
    </row>
    <row r="199" spans="1:10" ht="45.75" thickBot="1" x14ac:dyDescent="0.3">
      <c r="A199" s="38"/>
      <c r="B199" s="41"/>
      <c r="C199" s="32"/>
      <c r="D199" s="15" t="s">
        <v>8</v>
      </c>
      <c r="E199" s="5">
        <f t="shared" ref="E199:E201" si="66">F199+G199+H199+I199</f>
        <v>0</v>
      </c>
      <c r="F199" s="5">
        <v>0</v>
      </c>
      <c r="G199" s="5">
        <v>0</v>
      </c>
      <c r="H199" s="5">
        <v>0</v>
      </c>
      <c r="I199" s="5">
        <v>0</v>
      </c>
      <c r="J199" s="35"/>
    </row>
    <row r="200" spans="1:10" ht="45.75" thickBot="1" x14ac:dyDescent="0.3">
      <c r="A200" s="38"/>
      <c r="B200" s="41"/>
      <c r="C200" s="32"/>
      <c r="D200" s="15" t="s">
        <v>9</v>
      </c>
      <c r="E200" s="5">
        <f t="shared" si="66"/>
        <v>33420</v>
      </c>
      <c r="F200" s="5">
        <v>0</v>
      </c>
      <c r="G200" s="5">
        <v>11140</v>
      </c>
      <c r="H200" s="5">
        <v>11140</v>
      </c>
      <c r="I200" s="5">
        <v>11140</v>
      </c>
      <c r="J200" s="35"/>
    </row>
    <row r="201" spans="1:10" ht="30.75" thickBot="1" x14ac:dyDescent="0.3">
      <c r="A201" s="38"/>
      <c r="B201" s="41"/>
      <c r="C201" s="32"/>
      <c r="D201" s="15" t="s">
        <v>10</v>
      </c>
      <c r="E201" s="5">
        <f t="shared" si="66"/>
        <v>0</v>
      </c>
      <c r="F201" s="5">
        <v>0</v>
      </c>
      <c r="G201" s="5">
        <v>0</v>
      </c>
      <c r="H201" s="5">
        <v>0</v>
      </c>
      <c r="I201" s="5">
        <v>0</v>
      </c>
      <c r="J201" s="35"/>
    </row>
    <row r="202" spans="1:10" ht="16.5" thickBot="1" x14ac:dyDescent="0.3">
      <c r="A202" s="39"/>
      <c r="B202" s="42"/>
      <c r="C202" s="33"/>
      <c r="D202" s="15" t="s">
        <v>11</v>
      </c>
      <c r="E202" s="5">
        <f>E198+E199+E200+E201</f>
        <v>300000</v>
      </c>
      <c r="F202" s="5">
        <f>F198+F199+F200+F201</f>
        <v>0</v>
      </c>
      <c r="G202" s="5">
        <f>G198+G199+G200+G201</f>
        <v>100000</v>
      </c>
      <c r="H202" s="5">
        <f>H198+H199+H200+H201</f>
        <v>100000</v>
      </c>
      <c r="I202" s="5">
        <f>I198+I199+I200+I201</f>
        <v>100000</v>
      </c>
      <c r="J202" s="36"/>
    </row>
    <row r="203" spans="1:10" ht="45.75" thickBot="1" x14ac:dyDescent="0.3">
      <c r="A203" s="37">
        <v>39</v>
      </c>
      <c r="B203" s="40" t="s">
        <v>155</v>
      </c>
      <c r="C203" s="31" t="s">
        <v>7</v>
      </c>
      <c r="D203" s="15" t="s">
        <v>67</v>
      </c>
      <c r="E203" s="5">
        <f>F203+G203+H203+I203</f>
        <v>166915</v>
      </c>
      <c r="F203" s="5">
        <v>0</v>
      </c>
      <c r="G203" s="5">
        <v>166915</v>
      </c>
      <c r="H203" s="5">
        <v>0</v>
      </c>
      <c r="I203" s="5">
        <v>0</v>
      </c>
      <c r="J203" s="34" t="s">
        <v>157</v>
      </c>
    </row>
    <row r="204" spans="1:10" ht="45.75" thickBot="1" x14ac:dyDescent="0.3">
      <c r="A204" s="38"/>
      <c r="B204" s="41"/>
      <c r="C204" s="32"/>
      <c r="D204" s="15" t="s">
        <v>8</v>
      </c>
      <c r="E204" s="5">
        <f t="shared" ref="E204:E206" si="67">F204+G204+H204+I204</f>
        <v>0</v>
      </c>
      <c r="F204" s="5">
        <v>0</v>
      </c>
      <c r="G204" s="5">
        <v>0</v>
      </c>
      <c r="H204" s="5">
        <v>0</v>
      </c>
      <c r="I204" s="5">
        <v>0</v>
      </c>
      <c r="J204" s="35"/>
    </row>
    <row r="205" spans="1:10" ht="45.75" thickBot="1" x14ac:dyDescent="0.3">
      <c r="A205" s="38"/>
      <c r="B205" s="41"/>
      <c r="C205" s="32"/>
      <c r="D205" s="15" t="s">
        <v>9</v>
      </c>
      <c r="E205" s="5">
        <f t="shared" si="67"/>
        <v>0</v>
      </c>
      <c r="F205" s="5">
        <v>0</v>
      </c>
      <c r="G205" s="5">
        <v>0</v>
      </c>
      <c r="H205" s="5">
        <v>0</v>
      </c>
      <c r="I205" s="5">
        <v>0</v>
      </c>
      <c r="J205" s="35"/>
    </row>
    <row r="206" spans="1:10" ht="30.75" thickBot="1" x14ac:dyDescent="0.3">
      <c r="A206" s="38"/>
      <c r="B206" s="41"/>
      <c r="C206" s="32"/>
      <c r="D206" s="15" t="s">
        <v>10</v>
      </c>
      <c r="E206" s="5">
        <f t="shared" si="67"/>
        <v>0</v>
      </c>
      <c r="F206" s="5">
        <v>0</v>
      </c>
      <c r="G206" s="5">
        <v>0</v>
      </c>
      <c r="H206" s="5">
        <v>0</v>
      </c>
      <c r="I206" s="5">
        <v>0</v>
      </c>
      <c r="J206" s="35"/>
    </row>
    <row r="207" spans="1:10" ht="16.5" thickBot="1" x14ac:dyDescent="0.3">
      <c r="A207" s="39"/>
      <c r="B207" s="42"/>
      <c r="C207" s="33"/>
      <c r="D207" s="15" t="s">
        <v>11</v>
      </c>
      <c r="E207" s="5">
        <f>E203+E204+E205+E206</f>
        <v>166915</v>
      </c>
      <c r="F207" s="5">
        <f>F203+F204+F205+F206</f>
        <v>0</v>
      </c>
      <c r="G207" s="5">
        <f>G203+G204+G205+G206</f>
        <v>166915</v>
      </c>
      <c r="H207" s="5">
        <f>H203+H204+H205+H206</f>
        <v>0</v>
      </c>
      <c r="I207" s="5">
        <f>I203+I204+I205+I206</f>
        <v>0</v>
      </c>
      <c r="J207" s="36"/>
    </row>
    <row r="208" spans="1:10" ht="45.75" thickBot="1" x14ac:dyDescent="0.3">
      <c r="A208" s="37">
        <v>40</v>
      </c>
      <c r="B208" s="40" t="s">
        <v>156</v>
      </c>
      <c r="C208" s="31" t="s">
        <v>7</v>
      </c>
      <c r="D208" s="15" t="s">
        <v>67</v>
      </c>
      <c r="E208" s="5">
        <f>F208+G208+H208+I208</f>
        <v>1000000</v>
      </c>
      <c r="F208" s="5">
        <v>0</v>
      </c>
      <c r="G208" s="5">
        <v>1000000</v>
      </c>
      <c r="H208" s="5">
        <v>0</v>
      </c>
      <c r="I208" s="5">
        <v>0</v>
      </c>
      <c r="J208" s="34"/>
    </row>
    <row r="209" spans="1:10" ht="45.75" thickBot="1" x14ac:dyDescent="0.3">
      <c r="A209" s="38"/>
      <c r="B209" s="41"/>
      <c r="C209" s="32"/>
      <c r="D209" s="15" t="s">
        <v>8</v>
      </c>
      <c r="E209" s="5">
        <f t="shared" ref="E209:E211" si="68">F209+G209+H209+I209</f>
        <v>3000000</v>
      </c>
      <c r="F209" s="5">
        <v>0</v>
      </c>
      <c r="G209" s="5">
        <v>3000000</v>
      </c>
      <c r="H209" s="5">
        <v>0</v>
      </c>
      <c r="I209" s="5">
        <v>0</v>
      </c>
      <c r="J209" s="35"/>
    </row>
    <row r="210" spans="1:10" ht="45.75" thickBot="1" x14ac:dyDescent="0.3">
      <c r="A210" s="38"/>
      <c r="B210" s="41"/>
      <c r="C210" s="32"/>
      <c r="D210" s="15" t="s">
        <v>9</v>
      </c>
      <c r="E210" s="5">
        <f t="shared" si="68"/>
        <v>1000000</v>
      </c>
      <c r="F210" s="5">
        <v>0</v>
      </c>
      <c r="G210" s="5">
        <v>1000000</v>
      </c>
      <c r="H210" s="5">
        <v>0</v>
      </c>
      <c r="I210" s="5">
        <v>0</v>
      </c>
      <c r="J210" s="35"/>
    </row>
    <row r="211" spans="1:10" ht="30.75" thickBot="1" x14ac:dyDescent="0.3">
      <c r="A211" s="38"/>
      <c r="B211" s="41"/>
      <c r="C211" s="32"/>
      <c r="D211" s="15" t="s">
        <v>10</v>
      </c>
      <c r="E211" s="5">
        <f t="shared" si="68"/>
        <v>0</v>
      </c>
      <c r="F211" s="5">
        <v>0</v>
      </c>
      <c r="G211" s="5">
        <v>0</v>
      </c>
      <c r="H211" s="5">
        <v>0</v>
      </c>
      <c r="I211" s="5">
        <v>0</v>
      </c>
      <c r="J211" s="35"/>
    </row>
    <row r="212" spans="1:10" ht="16.5" thickBot="1" x14ac:dyDescent="0.3">
      <c r="A212" s="39"/>
      <c r="B212" s="42"/>
      <c r="C212" s="33"/>
      <c r="D212" s="15" t="s">
        <v>11</v>
      </c>
      <c r="E212" s="5">
        <f>E208+E209+E210+E211</f>
        <v>5000000</v>
      </c>
      <c r="F212" s="5">
        <f>F208+F209+F210+F211</f>
        <v>0</v>
      </c>
      <c r="G212" s="5">
        <f>G208+G209+G210+G211</f>
        <v>5000000</v>
      </c>
      <c r="H212" s="5">
        <f>H208+H209+H210+H211</f>
        <v>0</v>
      </c>
      <c r="I212" s="5">
        <f>I208+I209+I210+I211</f>
        <v>0</v>
      </c>
      <c r="J212" s="36"/>
    </row>
    <row r="213" spans="1:10" ht="60" customHeight="1" thickBot="1" x14ac:dyDescent="0.3">
      <c r="A213" s="37">
        <v>41</v>
      </c>
      <c r="B213" s="40" t="s">
        <v>77</v>
      </c>
      <c r="C213" s="31" t="s">
        <v>73</v>
      </c>
      <c r="D213" s="15" t="s">
        <v>67</v>
      </c>
      <c r="E213" s="5">
        <f>F213+G213+H213+I213</f>
        <v>411435</v>
      </c>
      <c r="F213" s="5">
        <v>70950</v>
      </c>
      <c r="G213" s="5">
        <v>113495</v>
      </c>
      <c r="H213" s="5">
        <v>113495</v>
      </c>
      <c r="I213" s="5">
        <v>113495</v>
      </c>
      <c r="J213" s="34" t="s">
        <v>121</v>
      </c>
    </row>
    <row r="214" spans="1:10" ht="45.75" thickBot="1" x14ac:dyDescent="0.3">
      <c r="A214" s="38"/>
      <c r="B214" s="41"/>
      <c r="C214" s="32"/>
      <c r="D214" s="15" t="s">
        <v>8</v>
      </c>
      <c r="E214" s="5">
        <f t="shared" ref="E214:E216" si="69">F214+G214+H214+I214</f>
        <v>0</v>
      </c>
      <c r="F214" s="5">
        <v>0</v>
      </c>
      <c r="G214" s="5">
        <v>0</v>
      </c>
      <c r="H214" s="5">
        <v>0</v>
      </c>
      <c r="I214" s="5">
        <v>0</v>
      </c>
      <c r="J214" s="35"/>
    </row>
    <row r="215" spans="1:10" ht="45.75" thickBot="1" x14ac:dyDescent="0.3">
      <c r="A215" s="38"/>
      <c r="B215" s="41"/>
      <c r="C215" s="32"/>
      <c r="D215" s="15" t="s">
        <v>9</v>
      </c>
      <c r="E215" s="5">
        <f t="shared" si="69"/>
        <v>0</v>
      </c>
      <c r="F215" s="5">
        <v>0</v>
      </c>
      <c r="G215" s="5">
        <v>0</v>
      </c>
      <c r="H215" s="5">
        <v>0</v>
      </c>
      <c r="I215" s="5">
        <v>0</v>
      </c>
      <c r="J215" s="35"/>
    </row>
    <row r="216" spans="1:10" ht="30.75" thickBot="1" x14ac:dyDescent="0.3">
      <c r="A216" s="38"/>
      <c r="B216" s="41"/>
      <c r="C216" s="32"/>
      <c r="D216" s="15" t="s">
        <v>10</v>
      </c>
      <c r="E216" s="5">
        <f t="shared" si="69"/>
        <v>0</v>
      </c>
      <c r="F216" s="5">
        <v>0</v>
      </c>
      <c r="G216" s="5">
        <v>0</v>
      </c>
      <c r="H216" s="5">
        <v>0</v>
      </c>
      <c r="I216" s="5">
        <v>0</v>
      </c>
      <c r="J216" s="35"/>
    </row>
    <row r="217" spans="1:10" ht="52.5" customHeight="1" thickBot="1" x14ac:dyDescent="0.3">
      <c r="A217" s="39"/>
      <c r="B217" s="42"/>
      <c r="C217" s="33"/>
      <c r="D217" s="15" t="s">
        <v>11</v>
      </c>
      <c r="E217" s="5">
        <f>E213+E214+E215+E216</f>
        <v>411435</v>
      </c>
      <c r="F217" s="5">
        <f t="shared" ref="F217:I217" si="70">F213+F214+F215+F216</f>
        <v>70950</v>
      </c>
      <c r="G217" s="5">
        <f t="shared" si="70"/>
        <v>113495</v>
      </c>
      <c r="H217" s="5">
        <f t="shared" si="70"/>
        <v>113495</v>
      </c>
      <c r="I217" s="5">
        <f t="shared" si="70"/>
        <v>113495</v>
      </c>
      <c r="J217" s="36"/>
    </row>
    <row r="218" spans="1:10" ht="45.75" thickBot="1" x14ac:dyDescent="0.3">
      <c r="A218" s="37" t="s">
        <v>75</v>
      </c>
      <c r="B218" s="40"/>
      <c r="C218" s="40" t="s">
        <v>76</v>
      </c>
      <c r="D218" s="15" t="s">
        <v>67</v>
      </c>
      <c r="E218" s="5">
        <f>F218+G218+H218+I218</f>
        <v>47680</v>
      </c>
      <c r="F218" s="5">
        <v>10000</v>
      </c>
      <c r="G218" s="5">
        <v>12560</v>
      </c>
      <c r="H218" s="5">
        <v>12560</v>
      </c>
      <c r="I218" s="5">
        <v>12560</v>
      </c>
      <c r="J218" s="34"/>
    </row>
    <row r="219" spans="1:10" ht="45.75" thickBot="1" x14ac:dyDescent="0.3">
      <c r="A219" s="43"/>
      <c r="B219" s="45"/>
      <c r="C219" s="45"/>
      <c r="D219" s="15" t="s">
        <v>8</v>
      </c>
      <c r="E219" s="5">
        <f t="shared" ref="E219:E221" si="71">F219+G219+H219+I219</f>
        <v>0</v>
      </c>
      <c r="F219" s="5">
        <v>0</v>
      </c>
      <c r="G219" s="5">
        <v>0</v>
      </c>
      <c r="H219" s="5">
        <v>0</v>
      </c>
      <c r="I219" s="5">
        <v>0</v>
      </c>
      <c r="J219" s="35"/>
    </row>
    <row r="220" spans="1:10" ht="45.75" thickBot="1" x14ac:dyDescent="0.3">
      <c r="A220" s="43"/>
      <c r="B220" s="45"/>
      <c r="C220" s="45"/>
      <c r="D220" s="15" t="s">
        <v>9</v>
      </c>
      <c r="E220" s="5">
        <f t="shared" si="71"/>
        <v>0</v>
      </c>
      <c r="F220" s="5">
        <v>0</v>
      </c>
      <c r="G220" s="5">
        <v>0</v>
      </c>
      <c r="H220" s="5">
        <v>0</v>
      </c>
      <c r="I220" s="5">
        <v>0</v>
      </c>
      <c r="J220" s="35"/>
    </row>
    <row r="221" spans="1:10" ht="30.75" thickBot="1" x14ac:dyDescent="0.3">
      <c r="A221" s="43"/>
      <c r="B221" s="45"/>
      <c r="C221" s="45"/>
      <c r="D221" s="15" t="s">
        <v>10</v>
      </c>
      <c r="E221" s="5">
        <f t="shared" si="71"/>
        <v>0</v>
      </c>
      <c r="F221" s="5">
        <v>0</v>
      </c>
      <c r="G221" s="5">
        <v>0</v>
      </c>
      <c r="H221" s="5">
        <v>0</v>
      </c>
      <c r="I221" s="5">
        <v>0</v>
      </c>
      <c r="J221" s="35"/>
    </row>
    <row r="222" spans="1:10" ht="16.5" thickBot="1" x14ac:dyDescent="0.3">
      <c r="A222" s="44"/>
      <c r="B222" s="46"/>
      <c r="C222" s="46"/>
      <c r="D222" s="15" t="s">
        <v>11</v>
      </c>
      <c r="E222" s="5">
        <f>E218+E219+E220+E221</f>
        <v>47680</v>
      </c>
      <c r="F222" s="5">
        <f t="shared" ref="F222:I222" si="72">F218+F219+F220+F221</f>
        <v>10000</v>
      </c>
      <c r="G222" s="5">
        <f t="shared" si="72"/>
        <v>12560</v>
      </c>
      <c r="H222" s="5">
        <f t="shared" si="72"/>
        <v>12560</v>
      </c>
      <c r="I222" s="5">
        <f t="shared" si="72"/>
        <v>12560</v>
      </c>
      <c r="J222" s="36"/>
    </row>
    <row r="223" spans="1:10" ht="45.75" thickBot="1" x14ac:dyDescent="0.3">
      <c r="A223" s="40"/>
      <c r="B223" s="40"/>
      <c r="C223" s="40" t="s">
        <v>71</v>
      </c>
      <c r="D223" s="15" t="s">
        <v>67</v>
      </c>
      <c r="E223" s="5">
        <f>F223+G223+H223+I223</f>
        <v>114795</v>
      </c>
      <c r="F223" s="5">
        <v>22050</v>
      </c>
      <c r="G223" s="5">
        <v>30915</v>
      </c>
      <c r="H223" s="5">
        <v>30915</v>
      </c>
      <c r="I223" s="5">
        <v>30915</v>
      </c>
      <c r="J223" s="35"/>
    </row>
    <row r="224" spans="1:10" ht="45.75" thickBot="1" x14ac:dyDescent="0.3">
      <c r="A224" s="45"/>
      <c r="B224" s="45"/>
      <c r="C224" s="45"/>
      <c r="D224" s="15" t="s">
        <v>8</v>
      </c>
      <c r="E224" s="5">
        <f t="shared" ref="E224:E226" si="73">F224+G224+H224+I224</f>
        <v>0</v>
      </c>
      <c r="F224" s="5">
        <v>0</v>
      </c>
      <c r="G224" s="5">
        <v>0</v>
      </c>
      <c r="H224" s="5">
        <v>0</v>
      </c>
      <c r="I224" s="5">
        <v>0</v>
      </c>
      <c r="J224" s="48"/>
    </row>
    <row r="225" spans="1:10" ht="45.75" thickBot="1" x14ac:dyDescent="0.3">
      <c r="A225" s="45"/>
      <c r="B225" s="45"/>
      <c r="C225" s="45"/>
      <c r="D225" s="15" t="s">
        <v>9</v>
      </c>
      <c r="E225" s="5">
        <f t="shared" si="73"/>
        <v>0</v>
      </c>
      <c r="F225" s="5">
        <v>0</v>
      </c>
      <c r="G225" s="5">
        <v>0</v>
      </c>
      <c r="H225" s="5">
        <v>0</v>
      </c>
      <c r="I225" s="5">
        <v>0</v>
      </c>
      <c r="J225" s="48"/>
    </row>
    <row r="226" spans="1:10" ht="30.75" thickBot="1" x14ac:dyDescent="0.3">
      <c r="A226" s="45"/>
      <c r="B226" s="45"/>
      <c r="C226" s="45"/>
      <c r="D226" s="15" t="s">
        <v>10</v>
      </c>
      <c r="E226" s="5">
        <f t="shared" si="73"/>
        <v>0</v>
      </c>
      <c r="F226" s="5">
        <v>0</v>
      </c>
      <c r="G226" s="5">
        <v>0</v>
      </c>
      <c r="H226" s="5">
        <v>0</v>
      </c>
      <c r="I226" s="5">
        <v>0</v>
      </c>
      <c r="J226" s="48"/>
    </row>
    <row r="227" spans="1:10" ht="16.5" thickBot="1" x14ac:dyDescent="0.3">
      <c r="A227" s="46"/>
      <c r="B227" s="46"/>
      <c r="C227" s="46"/>
      <c r="D227" s="15" t="s">
        <v>11</v>
      </c>
      <c r="E227" s="5">
        <f>E223+E224+E225+E226</f>
        <v>114795</v>
      </c>
      <c r="F227" s="5">
        <f t="shared" ref="F227:I227" si="74">F223+F224+F225+F226</f>
        <v>22050</v>
      </c>
      <c r="G227" s="5">
        <f t="shared" si="74"/>
        <v>30915</v>
      </c>
      <c r="H227" s="5">
        <f t="shared" si="74"/>
        <v>30915</v>
      </c>
      <c r="I227" s="5">
        <f t="shared" si="74"/>
        <v>30915</v>
      </c>
      <c r="J227" s="49"/>
    </row>
    <row r="228" spans="1:10" ht="45.75" thickBot="1" x14ac:dyDescent="0.3">
      <c r="A228" s="40"/>
      <c r="B228" s="40"/>
      <c r="C228" s="40" t="s">
        <v>72</v>
      </c>
      <c r="D228" s="15" t="s">
        <v>67</v>
      </c>
      <c r="E228" s="5">
        <f>F228+G228+H228+I228</f>
        <v>248960</v>
      </c>
      <c r="F228" s="5">
        <v>38900</v>
      </c>
      <c r="G228" s="5">
        <v>70020</v>
      </c>
      <c r="H228" s="5">
        <v>70020</v>
      </c>
      <c r="I228" s="5">
        <v>70020</v>
      </c>
      <c r="J228" s="35"/>
    </row>
    <row r="229" spans="1:10" ht="45.75" thickBot="1" x14ac:dyDescent="0.3">
      <c r="A229" s="45"/>
      <c r="B229" s="45"/>
      <c r="C229" s="45"/>
      <c r="D229" s="15" t="s">
        <v>8</v>
      </c>
      <c r="E229" s="5">
        <f t="shared" ref="E229:E231" si="75">F229+G229+H229+I229</f>
        <v>0</v>
      </c>
      <c r="F229" s="5">
        <v>0</v>
      </c>
      <c r="G229" s="5">
        <v>0</v>
      </c>
      <c r="H229" s="5">
        <v>0</v>
      </c>
      <c r="I229" s="5">
        <v>0</v>
      </c>
      <c r="J229" s="48"/>
    </row>
    <row r="230" spans="1:10" ht="45.75" thickBot="1" x14ac:dyDescent="0.3">
      <c r="A230" s="45"/>
      <c r="B230" s="45"/>
      <c r="C230" s="45"/>
      <c r="D230" s="15" t="s">
        <v>9</v>
      </c>
      <c r="E230" s="5">
        <f t="shared" si="75"/>
        <v>0</v>
      </c>
      <c r="F230" s="5">
        <v>0</v>
      </c>
      <c r="G230" s="5">
        <v>0</v>
      </c>
      <c r="H230" s="5">
        <v>0</v>
      </c>
      <c r="I230" s="5">
        <v>0</v>
      </c>
      <c r="J230" s="48"/>
    </row>
    <row r="231" spans="1:10" ht="30.75" thickBot="1" x14ac:dyDescent="0.3">
      <c r="A231" s="45"/>
      <c r="B231" s="45"/>
      <c r="C231" s="45"/>
      <c r="D231" s="15" t="s">
        <v>10</v>
      </c>
      <c r="E231" s="5">
        <f t="shared" si="75"/>
        <v>0</v>
      </c>
      <c r="F231" s="5">
        <v>0</v>
      </c>
      <c r="G231" s="5">
        <v>0</v>
      </c>
      <c r="H231" s="5">
        <v>0</v>
      </c>
      <c r="I231" s="5">
        <v>0</v>
      </c>
      <c r="J231" s="48"/>
    </row>
    <row r="232" spans="1:10" ht="76.5" customHeight="1" thickBot="1" x14ac:dyDescent="0.3">
      <c r="A232" s="46"/>
      <c r="B232" s="46"/>
      <c r="C232" s="46"/>
      <c r="D232" s="15" t="s">
        <v>11</v>
      </c>
      <c r="E232" s="5">
        <f>E228+E229+E230+E231</f>
        <v>248960</v>
      </c>
      <c r="F232" s="5">
        <f t="shared" ref="F232:I232" si="76">F228+F229+F230+F231</f>
        <v>38900</v>
      </c>
      <c r="G232" s="5">
        <f t="shared" si="76"/>
        <v>70020</v>
      </c>
      <c r="H232" s="5">
        <f t="shared" si="76"/>
        <v>70020</v>
      </c>
      <c r="I232" s="5">
        <f t="shared" si="76"/>
        <v>70020</v>
      </c>
      <c r="J232" s="49"/>
    </row>
    <row r="233" spans="1:10" ht="45.75" thickBot="1" x14ac:dyDescent="0.3">
      <c r="A233" s="37" t="s">
        <v>101</v>
      </c>
      <c r="B233" s="40" t="s">
        <v>45</v>
      </c>
      <c r="C233" s="31" t="s">
        <v>44</v>
      </c>
      <c r="D233" s="15" t="s">
        <v>67</v>
      </c>
      <c r="E233" s="5">
        <f>F233+G233+H233+I233</f>
        <v>411435</v>
      </c>
      <c r="F233" s="5">
        <v>70950</v>
      </c>
      <c r="G233" s="5">
        <v>113495</v>
      </c>
      <c r="H233" s="5">
        <v>113495</v>
      </c>
      <c r="I233" s="5">
        <v>113495</v>
      </c>
      <c r="J233" s="34"/>
    </row>
    <row r="234" spans="1:10" ht="45.75" thickBot="1" x14ac:dyDescent="0.3">
      <c r="A234" s="38"/>
      <c r="B234" s="41"/>
      <c r="C234" s="32"/>
      <c r="D234" s="15" t="s">
        <v>8</v>
      </c>
      <c r="E234" s="5">
        <f t="shared" ref="E234:E236" si="77">F234+G234+H234+I234</f>
        <v>0</v>
      </c>
      <c r="F234" s="5">
        <v>0</v>
      </c>
      <c r="G234" s="5">
        <v>0</v>
      </c>
      <c r="H234" s="5">
        <v>0</v>
      </c>
      <c r="I234" s="5">
        <v>0</v>
      </c>
      <c r="J234" s="35"/>
    </row>
    <row r="235" spans="1:10" ht="45.75" thickBot="1" x14ac:dyDescent="0.3">
      <c r="A235" s="38"/>
      <c r="B235" s="41"/>
      <c r="C235" s="32"/>
      <c r="D235" s="15" t="s">
        <v>9</v>
      </c>
      <c r="E235" s="5">
        <f t="shared" si="77"/>
        <v>0</v>
      </c>
      <c r="F235" s="5">
        <v>0</v>
      </c>
      <c r="G235" s="5">
        <v>0</v>
      </c>
      <c r="H235" s="5">
        <v>0</v>
      </c>
      <c r="I235" s="5">
        <v>0</v>
      </c>
      <c r="J235" s="35"/>
    </row>
    <row r="236" spans="1:10" ht="30.75" thickBot="1" x14ac:dyDescent="0.3">
      <c r="A236" s="38"/>
      <c r="B236" s="41"/>
      <c r="C236" s="32"/>
      <c r="D236" s="15" t="s">
        <v>10</v>
      </c>
      <c r="E236" s="5">
        <f t="shared" si="77"/>
        <v>0</v>
      </c>
      <c r="F236" s="5">
        <v>0</v>
      </c>
      <c r="G236" s="5">
        <v>0</v>
      </c>
      <c r="H236" s="5">
        <v>0</v>
      </c>
      <c r="I236" s="5">
        <v>0</v>
      </c>
      <c r="J236" s="35"/>
    </row>
    <row r="237" spans="1:10" ht="16.5" thickBot="1" x14ac:dyDescent="0.3">
      <c r="A237" s="39"/>
      <c r="B237" s="42"/>
      <c r="C237" s="33"/>
      <c r="D237" s="15" t="s">
        <v>11</v>
      </c>
      <c r="E237" s="5">
        <f>E233+E234+E235+E236</f>
        <v>411435</v>
      </c>
      <c r="F237" s="5">
        <f t="shared" ref="F237:I237" si="78">F233+F234+F235+F236</f>
        <v>70950</v>
      </c>
      <c r="G237" s="5">
        <f t="shared" si="78"/>
        <v>113495</v>
      </c>
      <c r="H237" s="5">
        <f t="shared" si="78"/>
        <v>113495</v>
      </c>
      <c r="I237" s="5">
        <f t="shared" si="78"/>
        <v>113495</v>
      </c>
      <c r="J237" s="36"/>
    </row>
    <row r="238" spans="1:10" ht="58.5" customHeight="1" thickBot="1" x14ac:dyDescent="0.3">
      <c r="A238" s="37">
        <v>42</v>
      </c>
      <c r="B238" s="40" t="s">
        <v>78</v>
      </c>
      <c r="C238" s="31" t="s">
        <v>7</v>
      </c>
      <c r="D238" s="15" t="s">
        <v>67</v>
      </c>
      <c r="E238" s="5">
        <f>F238+G238+H238+I238</f>
        <v>5625405</v>
      </c>
      <c r="F238" s="5">
        <v>1498230</v>
      </c>
      <c r="G238" s="5">
        <v>1375725</v>
      </c>
      <c r="H238" s="5">
        <v>1375725</v>
      </c>
      <c r="I238" s="5">
        <v>1375725</v>
      </c>
      <c r="J238" s="34" t="s">
        <v>122</v>
      </c>
    </row>
    <row r="239" spans="1:10" ht="45.75" thickBot="1" x14ac:dyDescent="0.3">
      <c r="A239" s="38"/>
      <c r="B239" s="41"/>
      <c r="C239" s="32"/>
      <c r="D239" s="15" t="s">
        <v>8</v>
      </c>
      <c r="E239" s="5">
        <f t="shared" ref="E239:E241" si="79">F239+G239+H239+I239</f>
        <v>5243805</v>
      </c>
      <c r="F239" s="5">
        <v>5243805</v>
      </c>
      <c r="G239" s="5">
        <v>0</v>
      </c>
      <c r="H239" s="5">
        <v>0</v>
      </c>
      <c r="I239" s="5">
        <v>0</v>
      </c>
      <c r="J239" s="35"/>
    </row>
    <row r="240" spans="1:10" ht="45.75" thickBot="1" x14ac:dyDescent="0.3">
      <c r="A240" s="38"/>
      <c r="B240" s="41"/>
      <c r="C240" s="32"/>
      <c r="D240" s="15" t="s">
        <v>9</v>
      </c>
      <c r="E240" s="5">
        <f t="shared" si="79"/>
        <v>8337510</v>
      </c>
      <c r="F240" s="5">
        <v>2996460</v>
      </c>
      <c r="G240" s="5">
        <v>5341050</v>
      </c>
      <c r="H240" s="5">
        <v>0</v>
      </c>
      <c r="I240" s="5">
        <v>0</v>
      </c>
      <c r="J240" s="35"/>
    </row>
    <row r="241" spans="1:10" ht="30.75" thickBot="1" x14ac:dyDescent="0.3">
      <c r="A241" s="38"/>
      <c r="B241" s="41"/>
      <c r="C241" s="32"/>
      <c r="D241" s="15" t="s">
        <v>10</v>
      </c>
      <c r="E241" s="5">
        <f t="shared" si="79"/>
        <v>0</v>
      </c>
      <c r="F241" s="5">
        <v>0</v>
      </c>
      <c r="G241" s="5">
        <v>0</v>
      </c>
      <c r="H241" s="5">
        <v>0</v>
      </c>
      <c r="I241" s="5">
        <v>0</v>
      </c>
      <c r="J241" s="35"/>
    </row>
    <row r="242" spans="1:10" ht="16.5" thickBot="1" x14ac:dyDescent="0.3">
      <c r="A242" s="39"/>
      <c r="B242" s="42"/>
      <c r="C242" s="33"/>
      <c r="D242" s="15" t="s">
        <v>11</v>
      </c>
      <c r="E242" s="5">
        <f>E238+E239+E240+E241</f>
        <v>19206720</v>
      </c>
      <c r="F242" s="5">
        <f t="shared" ref="F242:I242" si="80">F238+F239+F240+F241</f>
        <v>9738495</v>
      </c>
      <c r="G242" s="5">
        <f t="shared" si="80"/>
        <v>6716775</v>
      </c>
      <c r="H242" s="5">
        <f t="shared" si="80"/>
        <v>1375725</v>
      </c>
      <c r="I242" s="5">
        <f t="shared" si="80"/>
        <v>1375725</v>
      </c>
      <c r="J242" s="35"/>
    </row>
    <row r="243" spans="1:10" ht="45.75" thickBot="1" x14ac:dyDescent="0.3">
      <c r="A243" s="37" t="s">
        <v>132</v>
      </c>
      <c r="B243" s="40" t="s">
        <v>46</v>
      </c>
      <c r="C243" s="31" t="s">
        <v>7</v>
      </c>
      <c r="D243" s="15" t="s">
        <v>67</v>
      </c>
      <c r="E243" s="5">
        <f t="shared" ref="E243:E246" si="81">F243+G243+H243+I243</f>
        <v>5625405</v>
      </c>
      <c r="F243" s="5">
        <v>1498230</v>
      </c>
      <c r="G243" s="5">
        <v>1375725</v>
      </c>
      <c r="H243" s="5">
        <v>1375725</v>
      </c>
      <c r="I243" s="5">
        <v>1375725</v>
      </c>
      <c r="J243" s="35"/>
    </row>
    <row r="244" spans="1:10" ht="45.75" thickBot="1" x14ac:dyDescent="0.3">
      <c r="A244" s="38"/>
      <c r="B244" s="41"/>
      <c r="C244" s="32"/>
      <c r="D244" s="15" t="s">
        <v>8</v>
      </c>
      <c r="E244" s="5">
        <f t="shared" si="81"/>
        <v>5243805</v>
      </c>
      <c r="F244" s="5">
        <v>5243805</v>
      </c>
      <c r="G244" s="5">
        <v>0</v>
      </c>
      <c r="H244" s="5">
        <v>0</v>
      </c>
      <c r="I244" s="5">
        <v>0</v>
      </c>
      <c r="J244" s="35"/>
    </row>
    <row r="245" spans="1:10" ht="45.75" thickBot="1" x14ac:dyDescent="0.3">
      <c r="A245" s="38"/>
      <c r="B245" s="41"/>
      <c r="C245" s="32"/>
      <c r="D245" s="15" t="s">
        <v>9</v>
      </c>
      <c r="E245" s="5">
        <f t="shared" si="81"/>
        <v>8337510</v>
      </c>
      <c r="F245" s="5">
        <v>2996460</v>
      </c>
      <c r="G245" s="5">
        <v>5341050</v>
      </c>
      <c r="H245" s="5">
        <v>0</v>
      </c>
      <c r="I245" s="5">
        <v>0</v>
      </c>
      <c r="J245" s="35"/>
    </row>
    <row r="246" spans="1:10" ht="30.75" thickBot="1" x14ac:dyDescent="0.3">
      <c r="A246" s="38"/>
      <c r="B246" s="41"/>
      <c r="C246" s="32"/>
      <c r="D246" s="15" t="s">
        <v>10</v>
      </c>
      <c r="E246" s="5">
        <f t="shared" si="81"/>
        <v>0</v>
      </c>
      <c r="F246" s="5">
        <v>0</v>
      </c>
      <c r="G246" s="5">
        <v>0</v>
      </c>
      <c r="H246" s="5">
        <v>0</v>
      </c>
      <c r="I246" s="5">
        <v>0</v>
      </c>
      <c r="J246" s="35"/>
    </row>
    <row r="247" spans="1:10" ht="16.5" thickBot="1" x14ac:dyDescent="0.3">
      <c r="A247" s="39"/>
      <c r="B247" s="42"/>
      <c r="C247" s="33"/>
      <c r="D247" s="15" t="s">
        <v>11</v>
      </c>
      <c r="E247" s="5">
        <f>E243+E244+E245+E246</f>
        <v>19206720</v>
      </c>
      <c r="F247" s="5">
        <f>F243+F244+F245+F246</f>
        <v>9738495</v>
      </c>
      <c r="G247" s="5">
        <f t="shared" ref="G247:I247" si="82">G243+G244+G245+G246</f>
        <v>6716775</v>
      </c>
      <c r="H247" s="5">
        <f t="shared" si="82"/>
        <v>1375725</v>
      </c>
      <c r="I247" s="5">
        <f t="shared" si="82"/>
        <v>1375725</v>
      </c>
      <c r="J247" s="36"/>
    </row>
    <row r="248" spans="1:10" ht="45.75" customHeight="1" thickBot="1" x14ac:dyDescent="0.3">
      <c r="A248" s="37">
        <v>43</v>
      </c>
      <c r="B248" s="40" t="s">
        <v>79</v>
      </c>
      <c r="C248" s="40" t="s">
        <v>69</v>
      </c>
      <c r="D248" s="15" t="s">
        <v>67</v>
      </c>
      <c r="E248" s="5">
        <f>F248+G248+H248+I248</f>
        <v>1811350</v>
      </c>
      <c r="F248" s="5">
        <f>F268+F273+F278+F283+F288</f>
        <v>984850</v>
      </c>
      <c r="G248" s="5">
        <f t="shared" ref="G248:I248" si="83">G268+G273+G278+G283+G288</f>
        <v>700500</v>
      </c>
      <c r="H248" s="5">
        <f t="shared" si="83"/>
        <v>63000</v>
      </c>
      <c r="I248" s="5">
        <f t="shared" si="83"/>
        <v>63000</v>
      </c>
      <c r="J248" s="34" t="s">
        <v>123</v>
      </c>
    </row>
    <row r="249" spans="1:10" ht="45.75" thickBot="1" x14ac:dyDescent="0.3">
      <c r="A249" s="38"/>
      <c r="B249" s="41"/>
      <c r="C249" s="41"/>
      <c r="D249" s="15" t="s">
        <v>8</v>
      </c>
      <c r="E249" s="5">
        <f t="shared" ref="E249:E251" si="84">F249+G249+H249+I249</f>
        <v>0</v>
      </c>
      <c r="F249" s="5">
        <v>0</v>
      </c>
      <c r="G249" s="5">
        <v>0</v>
      </c>
      <c r="H249" s="5">
        <v>0</v>
      </c>
      <c r="I249" s="5">
        <v>0</v>
      </c>
      <c r="J249" s="35"/>
    </row>
    <row r="250" spans="1:10" ht="45.75" thickBot="1" x14ac:dyDescent="0.3">
      <c r="A250" s="38"/>
      <c r="B250" s="41"/>
      <c r="C250" s="41"/>
      <c r="D250" s="15" t="s">
        <v>9</v>
      </c>
      <c r="E250" s="5">
        <f t="shared" si="84"/>
        <v>0</v>
      </c>
      <c r="F250" s="5">
        <v>0</v>
      </c>
      <c r="G250" s="5">
        <v>0</v>
      </c>
      <c r="H250" s="5">
        <v>0</v>
      </c>
      <c r="I250" s="5">
        <v>0</v>
      </c>
      <c r="J250" s="35"/>
    </row>
    <row r="251" spans="1:10" ht="30.75" thickBot="1" x14ac:dyDescent="0.3">
      <c r="A251" s="38"/>
      <c r="B251" s="41"/>
      <c r="C251" s="41"/>
      <c r="D251" s="15" t="s">
        <v>10</v>
      </c>
      <c r="E251" s="5">
        <f t="shared" si="84"/>
        <v>0</v>
      </c>
      <c r="F251" s="5">
        <v>0</v>
      </c>
      <c r="G251" s="5">
        <v>0</v>
      </c>
      <c r="H251" s="5">
        <v>0</v>
      </c>
      <c r="I251" s="5">
        <v>0</v>
      </c>
      <c r="J251" s="35"/>
    </row>
    <row r="252" spans="1:10" ht="69" customHeight="1" thickBot="1" x14ac:dyDescent="0.3">
      <c r="A252" s="39"/>
      <c r="B252" s="42"/>
      <c r="C252" s="42"/>
      <c r="D252" s="15" t="s">
        <v>11</v>
      </c>
      <c r="E252" s="5">
        <f>E248+E249+E250+E251</f>
        <v>1811350</v>
      </c>
      <c r="F252" s="5">
        <f t="shared" ref="F252:I252" si="85">F248+F249+F250+F251</f>
        <v>984850</v>
      </c>
      <c r="G252" s="5">
        <f t="shared" si="85"/>
        <v>700500</v>
      </c>
      <c r="H252" s="5">
        <f t="shared" si="85"/>
        <v>63000</v>
      </c>
      <c r="I252" s="5">
        <f t="shared" si="85"/>
        <v>63000</v>
      </c>
      <c r="J252" s="36"/>
    </row>
    <row r="253" spans="1:10" ht="51.75" customHeight="1" thickBot="1" x14ac:dyDescent="0.3">
      <c r="A253" s="37" t="s">
        <v>70</v>
      </c>
      <c r="B253" s="40"/>
      <c r="C253" s="40" t="s">
        <v>7</v>
      </c>
      <c r="D253" s="15" t="s">
        <v>67</v>
      </c>
      <c r="E253" s="5">
        <f>F253+G253+H253+I253</f>
        <v>1569000</v>
      </c>
      <c r="F253" s="5">
        <v>922500</v>
      </c>
      <c r="G253" s="5">
        <v>640500</v>
      </c>
      <c r="H253" s="5">
        <v>3000</v>
      </c>
      <c r="I253" s="5">
        <v>3000</v>
      </c>
      <c r="J253" s="34"/>
    </row>
    <row r="254" spans="1:10" ht="48.75" customHeight="1" thickBot="1" x14ac:dyDescent="0.3">
      <c r="A254" s="43"/>
      <c r="B254" s="45"/>
      <c r="C254" s="45"/>
      <c r="D254" s="15" t="s">
        <v>8</v>
      </c>
      <c r="E254" s="5">
        <f t="shared" ref="E254:E256" si="86">F254+G254+H254+I254</f>
        <v>0</v>
      </c>
      <c r="F254" s="5">
        <v>0</v>
      </c>
      <c r="G254" s="5">
        <v>0</v>
      </c>
      <c r="H254" s="5">
        <v>0</v>
      </c>
      <c r="I254" s="5">
        <v>0</v>
      </c>
      <c r="J254" s="48"/>
    </row>
    <row r="255" spans="1:10" ht="50.25" customHeight="1" thickBot="1" x14ac:dyDescent="0.3">
      <c r="A255" s="43"/>
      <c r="B255" s="45"/>
      <c r="C255" s="45"/>
      <c r="D255" s="15" t="s">
        <v>9</v>
      </c>
      <c r="E255" s="5">
        <f t="shared" si="86"/>
        <v>0</v>
      </c>
      <c r="F255" s="5">
        <v>0</v>
      </c>
      <c r="G255" s="5">
        <v>0</v>
      </c>
      <c r="H255" s="5">
        <v>0</v>
      </c>
      <c r="I255" s="5">
        <v>0</v>
      </c>
      <c r="J255" s="48"/>
    </row>
    <row r="256" spans="1:10" ht="43.5" customHeight="1" thickBot="1" x14ac:dyDescent="0.3">
      <c r="A256" s="43"/>
      <c r="B256" s="45"/>
      <c r="C256" s="45"/>
      <c r="D256" s="15" t="s">
        <v>10</v>
      </c>
      <c r="E256" s="5">
        <f t="shared" si="86"/>
        <v>0</v>
      </c>
      <c r="F256" s="5">
        <v>0</v>
      </c>
      <c r="G256" s="5">
        <v>0</v>
      </c>
      <c r="H256" s="5">
        <v>0</v>
      </c>
      <c r="I256" s="5">
        <v>0</v>
      </c>
      <c r="J256" s="48"/>
    </row>
    <row r="257" spans="1:10" ht="26.25" customHeight="1" thickBot="1" x14ac:dyDescent="0.3">
      <c r="A257" s="44"/>
      <c r="B257" s="46"/>
      <c r="C257" s="46"/>
      <c r="D257" s="15" t="s">
        <v>11</v>
      </c>
      <c r="E257" s="5">
        <f>E253+E254+E255+E256</f>
        <v>1569000</v>
      </c>
      <c r="F257" s="5">
        <f t="shared" ref="F257:I257" si="87">F253+F254+F255+F256</f>
        <v>922500</v>
      </c>
      <c r="G257" s="5">
        <f t="shared" si="87"/>
        <v>640500</v>
      </c>
      <c r="H257" s="5">
        <f t="shared" si="87"/>
        <v>3000</v>
      </c>
      <c r="I257" s="5">
        <f t="shared" si="87"/>
        <v>3000</v>
      </c>
      <c r="J257" s="49"/>
    </row>
    <row r="258" spans="1:10" ht="51.75" customHeight="1" thickBot="1" x14ac:dyDescent="0.3">
      <c r="A258" s="58"/>
      <c r="B258" s="59"/>
      <c r="C258" s="59" t="s">
        <v>71</v>
      </c>
      <c r="D258" s="15" t="s">
        <v>67</v>
      </c>
      <c r="E258" s="5">
        <f>F258+G258+H258+I258</f>
        <v>208000</v>
      </c>
      <c r="F258" s="5">
        <v>58000</v>
      </c>
      <c r="G258" s="5">
        <v>50000</v>
      </c>
      <c r="H258" s="5">
        <v>50000</v>
      </c>
      <c r="I258" s="5">
        <v>50000</v>
      </c>
      <c r="J258" s="34"/>
    </row>
    <row r="259" spans="1:10" ht="49.5" customHeight="1" thickBot="1" x14ac:dyDescent="0.3">
      <c r="A259" s="43"/>
      <c r="B259" s="45"/>
      <c r="C259" s="45"/>
      <c r="D259" s="15" t="s">
        <v>8</v>
      </c>
      <c r="E259" s="5">
        <f t="shared" ref="E259:E261" si="88">F259+G259+H259+I259</f>
        <v>0</v>
      </c>
      <c r="F259" s="5">
        <v>0</v>
      </c>
      <c r="G259" s="5">
        <v>0</v>
      </c>
      <c r="H259" s="5">
        <v>0</v>
      </c>
      <c r="I259" s="5">
        <v>0</v>
      </c>
      <c r="J259" s="35"/>
    </row>
    <row r="260" spans="1:10" ht="47.25" customHeight="1" thickBot="1" x14ac:dyDescent="0.3">
      <c r="A260" s="43"/>
      <c r="B260" s="45"/>
      <c r="C260" s="45"/>
      <c r="D260" s="15" t="s">
        <v>9</v>
      </c>
      <c r="E260" s="5">
        <f t="shared" si="88"/>
        <v>0</v>
      </c>
      <c r="F260" s="5">
        <v>0</v>
      </c>
      <c r="G260" s="5">
        <v>0</v>
      </c>
      <c r="H260" s="5">
        <v>0</v>
      </c>
      <c r="I260" s="5">
        <v>0</v>
      </c>
      <c r="J260" s="35"/>
    </row>
    <row r="261" spans="1:10" ht="48.75" customHeight="1" thickBot="1" x14ac:dyDescent="0.3">
      <c r="A261" s="43"/>
      <c r="B261" s="45"/>
      <c r="C261" s="45"/>
      <c r="D261" s="15" t="s">
        <v>10</v>
      </c>
      <c r="E261" s="5">
        <f t="shared" si="88"/>
        <v>0</v>
      </c>
      <c r="F261" s="5">
        <v>0</v>
      </c>
      <c r="G261" s="5">
        <v>0</v>
      </c>
      <c r="H261" s="5">
        <v>0</v>
      </c>
      <c r="I261" s="5">
        <v>0</v>
      </c>
      <c r="J261" s="35"/>
    </row>
    <row r="262" spans="1:10" ht="24.75" customHeight="1" thickBot="1" x14ac:dyDescent="0.3">
      <c r="A262" s="44"/>
      <c r="B262" s="46"/>
      <c r="C262" s="46"/>
      <c r="D262" s="15" t="s">
        <v>11</v>
      </c>
      <c r="E262" s="5">
        <f>E258+E259+E260+E261</f>
        <v>208000</v>
      </c>
      <c r="F262" s="5">
        <f t="shared" ref="F262:I262" si="89">F258+F259+F260+F261</f>
        <v>58000</v>
      </c>
      <c r="G262" s="5">
        <f t="shared" si="89"/>
        <v>50000</v>
      </c>
      <c r="H262" s="5">
        <f t="shared" si="89"/>
        <v>50000</v>
      </c>
      <c r="I262" s="5">
        <f t="shared" si="89"/>
        <v>50000</v>
      </c>
      <c r="J262" s="36"/>
    </row>
    <row r="263" spans="1:10" ht="45.75" customHeight="1" thickBot="1" x14ac:dyDescent="0.3">
      <c r="A263" s="58"/>
      <c r="B263" s="59"/>
      <c r="C263" s="59" t="s">
        <v>72</v>
      </c>
      <c r="D263" s="15" t="s">
        <v>67</v>
      </c>
      <c r="E263" s="5">
        <f>F263+G263+H263+I263</f>
        <v>34350</v>
      </c>
      <c r="F263" s="5">
        <v>4350</v>
      </c>
      <c r="G263" s="5">
        <v>10000</v>
      </c>
      <c r="H263" s="5">
        <v>10000</v>
      </c>
      <c r="I263" s="5">
        <v>10000</v>
      </c>
      <c r="J263" s="34"/>
    </row>
    <row r="264" spans="1:10" ht="44.25" customHeight="1" thickBot="1" x14ac:dyDescent="0.3">
      <c r="A264" s="43"/>
      <c r="B264" s="45"/>
      <c r="C264" s="45"/>
      <c r="D264" s="15" t="s">
        <v>8</v>
      </c>
      <c r="E264" s="5">
        <f t="shared" ref="E264:E266" si="90">F264+G264+H264+I264</f>
        <v>0</v>
      </c>
      <c r="F264" s="5">
        <v>0</v>
      </c>
      <c r="G264" s="5">
        <v>0</v>
      </c>
      <c r="H264" s="5">
        <v>0</v>
      </c>
      <c r="I264" s="5">
        <v>0</v>
      </c>
      <c r="J264" s="35"/>
    </row>
    <row r="265" spans="1:10" ht="49.5" customHeight="1" thickBot="1" x14ac:dyDescent="0.3">
      <c r="A265" s="43"/>
      <c r="B265" s="45"/>
      <c r="C265" s="45"/>
      <c r="D265" s="15" t="s">
        <v>9</v>
      </c>
      <c r="E265" s="5">
        <f t="shared" si="90"/>
        <v>0</v>
      </c>
      <c r="F265" s="5">
        <v>0</v>
      </c>
      <c r="G265" s="5">
        <v>0</v>
      </c>
      <c r="H265" s="5">
        <v>0</v>
      </c>
      <c r="I265" s="5">
        <v>0</v>
      </c>
      <c r="J265" s="35"/>
    </row>
    <row r="266" spans="1:10" ht="45" customHeight="1" thickBot="1" x14ac:dyDescent="0.3">
      <c r="A266" s="43"/>
      <c r="B266" s="45"/>
      <c r="C266" s="45"/>
      <c r="D266" s="15" t="s">
        <v>10</v>
      </c>
      <c r="E266" s="5">
        <f t="shared" si="90"/>
        <v>0</v>
      </c>
      <c r="F266" s="5">
        <v>0</v>
      </c>
      <c r="G266" s="5">
        <v>0</v>
      </c>
      <c r="H266" s="5">
        <v>0</v>
      </c>
      <c r="I266" s="5">
        <v>0</v>
      </c>
      <c r="J266" s="35"/>
    </row>
    <row r="267" spans="1:10" ht="26.25" customHeight="1" thickBot="1" x14ac:dyDescent="0.3">
      <c r="A267" s="44"/>
      <c r="B267" s="46"/>
      <c r="C267" s="46"/>
      <c r="D267" s="15" t="s">
        <v>11</v>
      </c>
      <c r="E267" s="5">
        <f>E263+E264+E265+E266</f>
        <v>34350</v>
      </c>
      <c r="F267" s="5">
        <f t="shared" ref="F267:I267" si="91">F263+F264+F265+F266</f>
        <v>4350</v>
      </c>
      <c r="G267" s="5">
        <f t="shared" si="91"/>
        <v>10000</v>
      </c>
      <c r="H267" s="5">
        <f t="shared" si="91"/>
        <v>10000</v>
      </c>
      <c r="I267" s="5">
        <f t="shared" si="91"/>
        <v>10000</v>
      </c>
      <c r="J267" s="36"/>
    </row>
    <row r="268" spans="1:10" ht="45.75" thickBot="1" x14ac:dyDescent="0.3">
      <c r="A268" s="37" t="s">
        <v>133</v>
      </c>
      <c r="B268" s="40" t="s">
        <v>47</v>
      </c>
      <c r="C268" s="59" t="s">
        <v>151</v>
      </c>
      <c r="D268" s="15" t="s">
        <v>67</v>
      </c>
      <c r="E268" s="5">
        <f>F268+G268+H268+I268</f>
        <v>56350</v>
      </c>
      <c r="F268" s="5">
        <v>56350</v>
      </c>
      <c r="G268" s="5">
        <v>0</v>
      </c>
      <c r="H268" s="5">
        <v>0</v>
      </c>
      <c r="I268" s="5">
        <v>0</v>
      </c>
      <c r="J268" s="34"/>
    </row>
    <row r="269" spans="1:10" ht="45.75" thickBot="1" x14ac:dyDescent="0.3">
      <c r="A269" s="38"/>
      <c r="B269" s="41"/>
      <c r="C269" s="45"/>
      <c r="D269" s="15" t="s">
        <v>8</v>
      </c>
      <c r="E269" s="5">
        <f t="shared" ref="E269:E271" si="92">F269+G269+H269+I269</f>
        <v>0</v>
      </c>
      <c r="F269" s="5">
        <v>0</v>
      </c>
      <c r="G269" s="5">
        <v>0</v>
      </c>
      <c r="H269" s="5">
        <v>0</v>
      </c>
      <c r="I269" s="5">
        <v>0</v>
      </c>
      <c r="J269" s="35"/>
    </row>
    <row r="270" spans="1:10" ht="45.75" thickBot="1" x14ac:dyDescent="0.3">
      <c r="A270" s="38"/>
      <c r="B270" s="41"/>
      <c r="C270" s="45"/>
      <c r="D270" s="15" t="s">
        <v>9</v>
      </c>
      <c r="E270" s="5">
        <f t="shared" si="92"/>
        <v>0</v>
      </c>
      <c r="F270" s="5">
        <v>0</v>
      </c>
      <c r="G270" s="5">
        <v>0</v>
      </c>
      <c r="H270" s="5">
        <v>0</v>
      </c>
      <c r="I270" s="5">
        <v>0</v>
      </c>
      <c r="J270" s="35"/>
    </row>
    <row r="271" spans="1:10" ht="30.75" thickBot="1" x14ac:dyDescent="0.3">
      <c r="A271" s="38"/>
      <c r="B271" s="41"/>
      <c r="C271" s="45"/>
      <c r="D271" s="15" t="s">
        <v>10</v>
      </c>
      <c r="E271" s="5">
        <f t="shared" si="92"/>
        <v>0</v>
      </c>
      <c r="F271" s="5">
        <v>0</v>
      </c>
      <c r="G271" s="5">
        <v>0</v>
      </c>
      <c r="H271" s="5">
        <v>0</v>
      </c>
      <c r="I271" s="5">
        <v>0</v>
      </c>
      <c r="J271" s="35"/>
    </row>
    <row r="272" spans="1:10" ht="16.5" thickBot="1" x14ac:dyDescent="0.3">
      <c r="A272" s="39"/>
      <c r="B272" s="42"/>
      <c r="C272" s="46"/>
      <c r="D272" s="15" t="s">
        <v>11</v>
      </c>
      <c r="E272" s="5">
        <f>E268+E269+E270+E271</f>
        <v>56350</v>
      </c>
      <c r="F272" s="5">
        <f t="shared" ref="F272:I272" si="93">F268+F269+F270+F271</f>
        <v>56350</v>
      </c>
      <c r="G272" s="5">
        <f t="shared" si="93"/>
        <v>0</v>
      </c>
      <c r="H272" s="5">
        <f t="shared" si="93"/>
        <v>0</v>
      </c>
      <c r="I272" s="5">
        <f t="shared" si="93"/>
        <v>0</v>
      </c>
      <c r="J272" s="36"/>
    </row>
    <row r="273" spans="1:10" ht="73.5" customHeight="1" thickBot="1" x14ac:dyDescent="0.3">
      <c r="A273" s="37" t="s">
        <v>162</v>
      </c>
      <c r="B273" s="40" t="s">
        <v>48</v>
      </c>
      <c r="C273" s="31" t="s">
        <v>158</v>
      </c>
      <c r="D273" s="15" t="s">
        <v>67</v>
      </c>
      <c r="E273" s="5">
        <f>F273+G273+H273+I273</f>
        <v>1538000</v>
      </c>
      <c r="F273" s="5">
        <v>846500</v>
      </c>
      <c r="G273" s="5">
        <v>655500</v>
      </c>
      <c r="H273" s="5">
        <v>18000</v>
      </c>
      <c r="I273" s="5">
        <v>18000</v>
      </c>
      <c r="J273" s="34"/>
    </row>
    <row r="274" spans="1:10" ht="63" customHeight="1" thickBot="1" x14ac:dyDescent="0.3">
      <c r="A274" s="38"/>
      <c r="B274" s="41"/>
      <c r="C274" s="32"/>
      <c r="D274" s="15" t="s">
        <v>8</v>
      </c>
      <c r="E274" s="5">
        <f t="shared" ref="E274:E276" si="94">F274+G274+H274+I274</f>
        <v>0</v>
      </c>
      <c r="F274" s="5">
        <v>0</v>
      </c>
      <c r="G274" s="5">
        <v>0</v>
      </c>
      <c r="H274" s="5">
        <v>0</v>
      </c>
      <c r="I274" s="5">
        <v>0</v>
      </c>
      <c r="J274" s="35"/>
    </row>
    <row r="275" spans="1:10" ht="67.5" customHeight="1" thickBot="1" x14ac:dyDescent="0.3">
      <c r="A275" s="38"/>
      <c r="B275" s="41"/>
      <c r="C275" s="32"/>
      <c r="D275" s="15" t="s">
        <v>9</v>
      </c>
      <c r="E275" s="5">
        <f t="shared" si="94"/>
        <v>0</v>
      </c>
      <c r="F275" s="5">
        <v>0</v>
      </c>
      <c r="G275" s="5">
        <v>0</v>
      </c>
      <c r="H275" s="5">
        <v>0</v>
      </c>
      <c r="I275" s="5">
        <v>0</v>
      </c>
      <c r="J275" s="35"/>
    </row>
    <row r="276" spans="1:10" ht="44.25" customHeight="1" thickBot="1" x14ac:dyDescent="0.3">
      <c r="A276" s="38"/>
      <c r="B276" s="41"/>
      <c r="C276" s="32"/>
      <c r="D276" s="15" t="s">
        <v>10</v>
      </c>
      <c r="E276" s="5">
        <f t="shared" si="94"/>
        <v>0</v>
      </c>
      <c r="F276" s="5">
        <v>0</v>
      </c>
      <c r="G276" s="5">
        <v>0</v>
      </c>
      <c r="H276" s="5">
        <v>0</v>
      </c>
      <c r="I276" s="5">
        <v>0</v>
      </c>
      <c r="J276" s="35"/>
    </row>
    <row r="277" spans="1:10" ht="21.75" customHeight="1" thickBot="1" x14ac:dyDescent="0.3">
      <c r="A277" s="39"/>
      <c r="B277" s="42"/>
      <c r="C277" s="33"/>
      <c r="D277" s="15" t="s">
        <v>11</v>
      </c>
      <c r="E277" s="5">
        <f>E273+E274+E275+E276</f>
        <v>1538000</v>
      </c>
      <c r="F277" s="5">
        <f t="shared" ref="F277:I277" si="95">F273+F274+F275+F276</f>
        <v>846500</v>
      </c>
      <c r="G277" s="5">
        <f t="shared" si="95"/>
        <v>655500</v>
      </c>
      <c r="H277" s="5">
        <f t="shared" si="95"/>
        <v>18000</v>
      </c>
      <c r="I277" s="5">
        <f t="shared" si="95"/>
        <v>18000</v>
      </c>
      <c r="J277" s="36"/>
    </row>
    <row r="278" spans="1:10" ht="45.75" thickBot="1" x14ac:dyDescent="0.3">
      <c r="A278" s="37" t="s">
        <v>163</v>
      </c>
      <c r="B278" s="40" t="s">
        <v>91</v>
      </c>
      <c r="C278" s="31" t="s">
        <v>7</v>
      </c>
      <c r="D278" s="15" t="s">
        <v>67</v>
      </c>
      <c r="E278" s="5">
        <f>F278+G278+H278+I278</f>
        <v>82000</v>
      </c>
      <c r="F278" s="5">
        <v>82000</v>
      </c>
      <c r="G278" s="5">
        <v>0</v>
      </c>
      <c r="H278" s="5">
        <v>0</v>
      </c>
      <c r="I278" s="5">
        <v>0</v>
      </c>
      <c r="J278" s="34"/>
    </row>
    <row r="279" spans="1:10" ht="45.75" thickBot="1" x14ac:dyDescent="0.3">
      <c r="A279" s="38"/>
      <c r="B279" s="45"/>
      <c r="C279" s="32"/>
      <c r="D279" s="15" t="s">
        <v>8</v>
      </c>
      <c r="E279" s="5">
        <f t="shared" ref="E279:E281" si="96">F279+G279+H279+I279</f>
        <v>0</v>
      </c>
      <c r="F279" s="5">
        <v>0</v>
      </c>
      <c r="G279" s="5">
        <v>0</v>
      </c>
      <c r="H279" s="5">
        <v>0</v>
      </c>
      <c r="I279" s="5">
        <v>0</v>
      </c>
      <c r="J279" s="35"/>
    </row>
    <row r="280" spans="1:10" ht="45.75" thickBot="1" x14ac:dyDescent="0.3">
      <c r="A280" s="38"/>
      <c r="B280" s="45"/>
      <c r="C280" s="32"/>
      <c r="D280" s="15" t="s">
        <v>9</v>
      </c>
      <c r="E280" s="5">
        <f t="shared" si="96"/>
        <v>0</v>
      </c>
      <c r="F280" s="5">
        <v>0</v>
      </c>
      <c r="G280" s="5">
        <v>0</v>
      </c>
      <c r="H280" s="5">
        <v>0</v>
      </c>
      <c r="I280" s="5">
        <v>0</v>
      </c>
      <c r="J280" s="35"/>
    </row>
    <row r="281" spans="1:10" ht="30.75" thickBot="1" x14ac:dyDescent="0.3">
      <c r="A281" s="38"/>
      <c r="B281" s="45"/>
      <c r="C281" s="32"/>
      <c r="D281" s="15" t="s">
        <v>10</v>
      </c>
      <c r="E281" s="5">
        <f t="shared" si="96"/>
        <v>0</v>
      </c>
      <c r="F281" s="5">
        <v>0</v>
      </c>
      <c r="G281" s="5">
        <v>0</v>
      </c>
      <c r="H281" s="5">
        <v>0</v>
      </c>
      <c r="I281" s="5">
        <v>0</v>
      </c>
      <c r="J281" s="35"/>
    </row>
    <row r="282" spans="1:10" ht="16.5" thickBot="1" x14ac:dyDescent="0.3">
      <c r="A282" s="39"/>
      <c r="B282" s="46"/>
      <c r="C282" s="33"/>
      <c r="D282" s="15" t="s">
        <v>11</v>
      </c>
      <c r="E282" s="5">
        <f>E278+E279+E280+E281</f>
        <v>82000</v>
      </c>
      <c r="F282" s="5">
        <f t="shared" ref="F282:I282" si="97">F278+F279+F280+F281</f>
        <v>82000</v>
      </c>
      <c r="G282" s="5">
        <f t="shared" si="97"/>
        <v>0</v>
      </c>
      <c r="H282" s="5">
        <f t="shared" si="97"/>
        <v>0</v>
      </c>
      <c r="I282" s="5">
        <f t="shared" si="97"/>
        <v>0</v>
      </c>
      <c r="J282" s="36"/>
    </row>
    <row r="283" spans="1:10" ht="45.75" thickBot="1" x14ac:dyDescent="0.3">
      <c r="A283" s="37" t="s">
        <v>164</v>
      </c>
      <c r="B283" s="40" t="s">
        <v>97</v>
      </c>
      <c r="C283" s="31" t="s">
        <v>71</v>
      </c>
      <c r="D283" s="15" t="s">
        <v>67</v>
      </c>
      <c r="E283" s="5">
        <f>F283+G283+H283+I283</f>
        <v>82500</v>
      </c>
      <c r="F283" s="5">
        <v>0</v>
      </c>
      <c r="G283" s="5">
        <v>27500</v>
      </c>
      <c r="H283" s="5">
        <v>27500</v>
      </c>
      <c r="I283" s="5">
        <v>27500</v>
      </c>
      <c r="J283" s="34"/>
    </row>
    <row r="284" spans="1:10" ht="45.75" thickBot="1" x14ac:dyDescent="0.3">
      <c r="A284" s="38"/>
      <c r="B284" s="45"/>
      <c r="C284" s="32"/>
      <c r="D284" s="15" t="s">
        <v>8</v>
      </c>
      <c r="E284" s="5">
        <f t="shared" ref="E284:E286" si="98">F284+G284+H284+I284</f>
        <v>0</v>
      </c>
      <c r="F284" s="5">
        <v>0</v>
      </c>
      <c r="G284" s="5">
        <v>0</v>
      </c>
      <c r="H284" s="5">
        <v>0</v>
      </c>
      <c r="I284" s="5">
        <v>0</v>
      </c>
      <c r="J284" s="35"/>
    </row>
    <row r="285" spans="1:10" ht="45.75" thickBot="1" x14ac:dyDescent="0.3">
      <c r="A285" s="38"/>
      <c r="B285" s="45"/>
      <c r="C285" s="32"/>
      <c r="D285" s="15" t="s">
        <v>9</v>
      </c>
      <c r="E285" s="5">
        <f t="shared" si="98"/>
        <v>0</v>
      </c>
      <c r="F285" s="5">
        <v>0</v>
      </c>
      <c r="G285" s="5">
        <v>0</v>
      </c>
      <c r="H285" s="5">
        <v>0</v>
      </c>
      <c r="I285" s="5">
        <v>0</v>
      </c>
      <c r="J285" s="35"/>
    </row>
    <row r="286" spans="1:10" ht="30.75" thickBot="1" x14ac:dyDescent="0.3">
      <c r="A286" s="38"/>
      <c r="B286" s="45"/>
      <c r="C286" s="32"/>
      <c r="D286" s="15" t="s">
        <v>10</v>
      </c>
      <c r="E286" s="5">
        <f t="shared" si="98"/>
        <v>0</v>
      </c>
      <c r="F286" s="5">
        <v>0</v>
      </c>
      <c r="G286" s="5">
        <v>0</v>
      </c>
      <c r="H286" s="5">
        <v>0</v>
      </c>
      <c r="I286" s="5">
        <v>0</v>
      </c>
      <c r="J286" s="35"/>
    </row>
    <row r="287" spans="1:10" ht="16.5" thickBot="1" x14ac:dyDescent="0.3">
      <c r="A287" s="39"/>
      <c r="B287" s="46"/>
      <c r="C287" s="33"/>
      <c r="D287" s="15" t="s">
        <v>11</v>
      </c>
      <c r="E287" s="5">
        <f>E283+E284+E285+E286</f>
        <v>82500</v>
      </c>
      <c r="F287" s="5">
        <f t="shared" ref="F287:I287" si="99">F283+F284+F285+F286</f>
        <v>0</v>
      </c>
      <c r="G287" s="5">
        <f t="shared" si="99"/>
        <v>27500</v>
      </c>
      <c r="H287" s="5">
        <f t="shared" si="99"/>
        <v>27500</v>
      </c>
      <c r="I287" s="5">
        <f t="shared" si="99"/>
        <v>27500</v>
      </c>
      <c r="J287" s="36"/>
    </row>
    <row r="288" spans="1:10" ht="45.75" customHeight="1" thickBot="1" x14ac:dyDescent="0.3">
      <c r="A288" s="37" t="s">
        <v>165</v>
      </c>
      <c r="B288" s="40" t="s">
        <v>152</v>
      </c>
      <c r="C288" s="31" t="s">
        <v>71</v>
      </c>
      <c r="D288" s="15" t="s">
        <v>67</v>
      </c>
      <c r="E288" s="5">
        <f>F288+G288+H288+I288</f>
        <v>52500</v>
      </c>
      <c r="F288" s="5">
        <v>0</v>
      </c>
      <c r="G288" s="5">
        <v>17500</v>
      </c>
      <c r="H288" s="5">
        <v>17500</v>
      </c>
      <c r="I288" s="5">
        <v>17500</v>
      </c>
      <c r="J288" s="34"/>
    </row>
    <row r="289" spans="1:10" ht="45.75" thickBot="1" x14ac:dyDescent="0.3">
      <c r="A289" s="38"/>
      <c r="B289" s="45"/>
      <c r="C289" s="32"/>
      <c r="D289" s="15" t="s">
        <v>8</v>
      </c>
      <c r="E289" s="5">
        <f t="shared" ref="E289:E291" si="100">F289+G289+H289+I289</f>
        <v>0</v>
      </c>
      <c r="F289" s="5">
        <v>0</v>
      </c>
      <c r="G289" s="5">
        <v>0</v>
      </c>
      <c r="H289" s="5">
        <v>0</v>
      </c>
      <c r="I289" s="5">
        <v>0</v>
      </c>
      <c r="J289" s="35"/>
    </row>
    <row r="290" spans="1:10" ht="45.75" thickBot="1" x14ac:dyDescent="0.3">
      <c r="A290" s="38"/>
      <c r="B290" s="45"/>
      <c r="C290" s="32"/>
      <c r="D290" s="15" t="s">
        <v>9</v>
      </c>
      <c r="E290" s="5">
        <f t="shared" si="100"/>
        <v>0</v>
      </c>
      <c r="F290" s="5">
        <v>0</v>
      </c>
      <c r="G290" s="5">
        <v>0</v>
      </c>
      <c r="H290" s="5">
        <v>0</v>
      </c>
      <c r="I290" s="5">
        <v>0</v>
      </c>
      <c r="J290" s="35"/>
    </row>
    <row r="291" spans="1:10" ht="30.75" thickBot="1" x14ac:dyDescent="0.3">
      <c r="A291" s="38"/>
      <c r="B291" s="45"/>
      <c r="C291" s="32"/>
      <c r="D291" s="15" t="s">
        <v>10</v>
      </c>
      <c r="E291" s="5">
        <f t="shared" si="100"/>
        <v>0</v>
      </c>
      <c r="F291" s="5">
        <v>0</v>
      </c>
      <c r="G291" s="5">
        <v>0</v>
      </c>
      <c r="H291" s="5">
        <v>0</v>
      </c>
      <c r="I291" s="5">
        <v>0</v>
      </c>
      <c r="J291" s="35"/>
    </row>
    <row r="292" spans="1:10" ht="16.5" thickBot="1" x14ac:dyDescent="0.3">
      <c r="A292" s="39"/>
      <c r="B292" s="46"/>
      <c r="C292" s="33"/>
      <c r="D292" s="15" t="s">
        <v>11</v>
      </c>
      <c r="E292" s="5">
        <f>E288+E289+E290+E291</f>
        <v>52500</v>
      </c>
      <c r="F292" s="5">
        <f t="shared" ref="F292:I292" si="101">F288+F289+F290+F291</f>
        <v>0</v>
      </c>
      <c r="G292" s="5">
        <f t="shared" si="101"/>
        <v>17500</v>
      </c>
      <c r="H292" s="5">
        <f t="shared" si="101"/>
        <v>17500</v>
      </c>
      <c r="I292" s="5">
        <f t="shared" si="101"/>
        <v>17500</v>
      </c>
      <c r="J292" s="36"/>
    </row>
    <row r="293" spans="1:10" ht="45.75" customHeight="1" thickBot="1" x14ac:dyDescent="0.3">
      <c r="A293" s="37">
        <v>44</v>
      </c>
      <c r="B293" s="40" t="s">
        <v>80</v>
      </c>
      <c r="C293" s="31" t="s">
        <v>139</v>
      </c>
      <c r="D293" s="15" t="s">
        <v>67</v>
      </c>
      <c r="E293" s="5">
        <f>E308+E383+E363+E373</f>
        <v>4094200</v>
      </c>
      <c r="F293" s="5">
        <f>F308+F383+F363</f>
        <v>1503300</v>
      </c>
      <c r="G293" s="5">
        <f>G308+G383+G363+G373</f>
        <v>1522300</v>
      </c>
      <c r="H293" s="5">
        <f t="shared" ref="H293:I293" si="102">H308+H383+H363+H373</f>
        <v>334300</v>
      </c>
      <c r="I293" s="5">
        <f t="shared" si="102"/>
        <v>734300</v>
      </c>
      <c r="J293" s="34" t="s">
        <v>124</v>
      </c>
    </row>
    <row r="294" spans="1:10" ht="45.75" thickBot="1" x14ac:dyDescent="0.3">
      <c r="A294" s="38"/>
      <c r="B294" s="41"/>
      <c r="C294" s="32"/>
      <c r="D294" s="15" t="s">
        <v>8</v>
      </c>
      <c r="E294" s="5">
        <f t="shared" ref="E294:I296" si="103">E309+E384</f>
        <v>0</v>
      </c>
      <c r="F294" s="5">
        <f t="shared" si="103"/>
        <v>0</v>
      </c>
      <c r="G294" s="5">
        <f t="shared" si="103"/>
        <v>0</v>
      </c>
      <c r="H294" s="5">
        <f t="shared" si="103"/>
        <v>0</v>
      </c>
      <c r="I294" s="5">
        <f t="shared" si="103"/>
        <v>0</v>
      </c>
      <c r="J294" s="35"/>
    </row>
    <row r="295" spans="1:10" ht="57" customHeight="1" thickBot="1" x14ac:dyDescent="0.3">
      <c r="A295" s="38"/>
      <c r="B295" s="41"/>
      <c r="C295" s="32"/>
      <c r="D295" s="15" t="s">
        <v>9</v>
      </c>
      <c r="E295" s="5">
        <f t="shared" si="103"/>
        <v>0</v>
      </c>
      <c r="F295" s="5">
        <f t="shared" si="103"/>
        <v>0</v>
      </c>
      <c r="G295" s="5">
        <f t="shared" si="103"/>
        <v>0</v>
      </c>
      <c r="H295" s="5">
        <f t="shared" si="103"/>
        <v>0</v>
      </c>
      <c r="I295" s="5">
        <f t="shared" si="103"/>
        <v>0</v>
      </c>
      <c r="J295" s="35"/>
    </row>
    <row r="296" spans="1:10" ht="30.75" thickBot="1" x14ac:dyDescent="0.3">
      <c r="A296" s="38"/>
      <c r="B296" s="41"/>
      <c r="C296" s="32"/>
      <c r="D296" s="15" t="s">
        <v>10</v>
      </c>
      <c r="E296" s="5">
        <f t="shared" si="103"/>
        <v>0</v>
      </c>
      <c r="F296" s="5">
        <f t="shared" si="103"/>
        <v>0</v>
      </c>
      <c r="G296" s="5">
        <f t="shared" si="103"/>
        <v>0</v>
      </c>
      <c r="H296" s="5">
        <f t="shared" si="103"/>
        <v>0</v>
      </c>
      <c r="I296" s="5">
        <f t="shared" si="103"/>
        <v>0</v>
      </c>
      <c r="J296" s="35"/>
    </row>
    <row r="297" spans="1:10" ht="39.75" customHeight="1" thickBot="1" x14ac:dyDescent="0.3">
      <c r="A297" s="39"/>
      <c r="B297" s="42"/>
      <c r="C297" s="33"/>
      <c r="D297" s="15" t="s">
        <v>11</v>
      </c>
      <c r="E297" s="5">
        <f>E293+E294+E295+E296</f>
        <v>4094200</v>
      </c>
      <c r="F297" s="5">
        <f>F293+F294+F295+F296</f>
        <v>1503300</v>
      </c>
      <c r="G297" s="5">
        <f t="shared" ref="G297:I297" si="104">G293+G294+G295+G296</f>
        <v>1522300</v>
      </c>
      <c r="H297" s="5">
        <f t="shared" si="104"/>
        <v>334300</v>
      </c>
      <c r="I297" s="5">
        <f t="shared" si="104"/>
        <v>734300</v>
      </c>
      <c r="J297" s="36"/>
    </row>
    <row r="298" spans="1:10" ht="48.75" customHeight="1" thickBot="1" x14ac:dyDescent="0.3">
      <c r="A298" s="37" t="s">
        <v>75</v>
      </c>
      <c r="B298" s="40"/>
      <c r="C298" s="31" t="s">
        <v>7</v>
      </c>
      <c r="D298" s="15" t="s">
        <v>67</v>
      </c>
      <c r="E298" s="5">
        <f>F298+G298+H298+I298</f>
        <v>4021200</v>
      </c>
      <c r="F298" s="5">
        <v>1430300</v>
      </c>
      <c r="G298" s="5">
        <v>1522300</v>
      </c>
      <c r="H298" s="5">
        <v>334300</v>
      </c>
      <c r="I298" s="5">
        <v>734300</v>
      </c>
      <c r="J298" s="34"/>
    </row>
    <row r="299" spans="1:10" ht="39.75" customHeight="1" thickBot="1" x14ac:dyDescent="0.3">
      <c r="A299" s="38"/>
      <c r="B299" s="41"/>
      <c r="C299" s="32"/>
      <c r="D299" s="15" t="s">
        <v>8</v>
      </c>
      <c r="E299" s="5">
        <f t="shared" ref="E299:E301" si="105">F299+G299+H299+I299</f>
        <v>0</v>
      </c>
      <c r="F299" s="5">
        <f t="shared" ref="F299:H301" si="106">F304++F309+F314+F319+F324+F329+F334</f>
        <v>0</v>
      </c>
      <c r="G299" s="5">
        <f t="shared" si="106"/>
        <v>0</v>
      </c>
      <c r="H299" s="5">
        <f t="shared" si="106"/>
        <v>0</v>
      </c>
      <c r="I299" s="5">
        <v>0</v>
      </c>
      <c r="J299" s="35"/>
    </row>
    <row r="300" spans="1:10" ht="45" customHeight="1" thickBot="1" x14ac:dyDescent="0.3">
      <c r="A300" s="38"/>
      <c r="B300" s="41"/>
      <c r="C300" s="32"/>
      <c r="D300" s="15" t="s">
        <v>9</v>
      </c>
      <c r="E300" s="5">
        <f t="shared" si="105"/>
        <v>0</v>
      </c>
      <c r="F300" s="5">
        <f t="shared" ref="F300:G300" si="107">F305++F310+F315+F320+F325+F330+F335</f>
        <v>0</v>
      </c>
      <c r="G300" s="5">
        <f t="shared" si="107"/>
        <v>0</v>
      </c>
      <c r="H300" s="5">
        <f t="shared" si="106"/>
        <v>0</v>
      </c>
      <c r="I300" s="5">
        <v>0</v>
      </c>
      <c r="J300" s="35"/>
    </row>
    <row r="301" spans="1:10" ht="39.75" customHeight="1" thickBot="1" x14ac:dyDescent="0.3">
      <c r="A301" s="38"/>
      <c r="B301" s="41"/>
      <c r="C301" s="32"/>
      <c r="D301" s="15" t="s">
        <v>10</v>
      </c>
      <c r="E301" s="5">
        <f t="shared" si="105"/>
        <v>0</v>
      </c>
      <c r="F301" s="5">
        <f t="shared" ref="F301:G301" si="108">F306++F311+F316+F321+F326+F331+F336</f>
        <v>0</v>
      </c>
      <c r="G301" s="5">
        <f t="shared" si="108"/>
        <v>0</v>
      </c>
      <c r="H301" s="5">
        <f t="shared" si="106"/>
        <v>0</v>
      </c>
      <c r="I301" s="5">
        <v>0</v>
      </c>
      <c r="J301" s="35"/>
    </row>
    <row r="302" spans="1:10" ht="39.75" customHeight="1" thickBot="1" x14ac:dyDescent="0.3">
      <c r="A302" s="39"/>
      <c r="B302" s="42"/>
      <c r="C302" s="33"/>
      <c r="D302" s="15" t="s">
        <v>11</v>
      </c>
      <c r="E302" s="5">
        <f>E298+E299+E300+E301</f>
        <v>4021200</v>
      </c>
      <c r="F302" s="5">
        <f t="shared" ref="F302:I302" si="109">F298+F299+F300+F301</f>
        <v>1430300</v>
      </c>
      <c r="G302" s="5">
        <f t="shared" si="109"/>
        <v>1522300</v>
      </c>
      <c r="H302" s="5">
        <f t="shared" si="109"/>
        <v>334300</v>
      </c>
      <c r="I302" s="5">
        <f t="shared" si="109"/>
        <v>734300</v>
      </c>
      <c r="J302" s="36"/>
    </row>
    <row r="303" spans="1:10" ht="47.25" customHeight="1" thickBot="1" x14ac:dyDescent="0.3">
      <c r="A303" s="37"/>
      <c r="B303" s="40"/>
      <c r="C303" s="31" t="s">
        <v>71</v>
      </c>
      <c r="D303" s="15" t="s">
        <v>67</v>
      </c>
      <c r="E303" s="5">
        <f>F303+G303+H303+I303</f>
        <v>73000</v>
      </c>
      <c r="F303" s="5">
        <v>73000</v>
      </c>
      <c r="G303" s="5">
        <v>0</v>
      </c>
      <c r="H303" s="5">
        <v>0</v>
      </c>
      <c r="I303" s="5">
        <v>0</v>
      </c>
      <c r="J303" s="34"/>
    </row>
    <row r="304" spans="1:10" ht="45.75" customHeight="1" thickBot="1" x14ac:dyDescent="0.3">
      <c r="A304" s="38"/>
      <c r="B304" s="41"/>
      <c r="C304" s="32"/>
      <c r="D304" s="15" t="s">
        <v>8</v>
      </c>
      <c r="E304" s="5">
        <f t="shared" ref="E304:E306" si="110">F304+G304+H304+I304</f>
        <v>0</v>
      </c>
      <c r="F304" s="5">
        <f t="shared" ref="F304:H306" si="111">F309++F314+F319+F324+F329+F334+F339</f>
        <v>0</v>
      </c>
      <c r="G304" s="5">
        <f t="shared" si="111"/>
        <v>0</v>
      </c>
      <c r="H304" s="5">
        <f t="shared" si="111"/>
        <v>0</v>
      </c>
      <c r="I304" s="5">
        <v>0</v>
      </c>
      <c r="J304" s="35"/>
    </row>
    <row r="305" spans="1:10" ht="44.25" customHeight="1" thickBot="1" x14ac:dyDescent="0.3">
      <c r="A305" s="38"/>
      <c r="B305" s="41"/>
      <c r="C305" s="32"/>
      <c r="D305" s="15" t="s">
        <v>9</v>
      </c>
      <c r="E305" s="5">
        <f t="shared" si="110"/>
        <v>0</v>
      </c>
      <c r="F305" s="5">
        <f t="shared" ref="F305:G305" si="112">F310++F315+F320+F325+F330+F335+F340</f>
        <v>0</v>
      </c>
      <c r="G305" s="5">
        <f t="shared" si="112"/>
        <v>0</v>
      </c>
      <c r="H305" s="5">
        <f t="shared" si="111"/>
        <v>0</v>
      </c>
      <c r="I305" s="5">
        <v>0</v>
      </c>
      <c r="J305" s="35"/>
    </row>
    <row r="306" spans="1:10" ht="39.75" customHeight="1" thickBot="1" x14ac:dyDescent="0.3">
      <c r="A306" s="38"/>
      <c r="B306" s="41"/>
      <c r="C306" s="32"/>
      <c r="D306" s="15" t="s">
        <v>10</v>
      </c>
      <c r="E306" s="5">
        <f t="shared" si="110"/>
        <v>0</v>
      </c>
      <c r="F306" s="5">
        <f t="shared" ref="F306:G306" si="113">F311++F316+F321+F326+F331+F336+F341</f>
        <v>0</v>
      </c>
      <c r="G306" s="5">
        <f t="shared" si="113"/>
        <v>0</v>
      </c>
      <c r="H306" s="5">
        <f t="shared" si="111"/>
        <v>0</v>
      </c>
      <c r="I306" s="5">
        <v>0</v>
      </c>
      <c r="J306" s="35"/>
    </row>
    <row r="307" spans="1:10" ht="39.75" customHeight="1" thickBot="1" x14ac:dyDescent="0.3">
      <c r="A307" s="39"/>
      <c r="B307" s="42"/>
      <c r="C307" s="33"/>
      <c r="D307" s="15" t="s">
        <v>11</v>
      </c>
      <c r="E307" s="5">
        <f>E303+E304+E305+E306</f>
        <v>73000</v>
      </c>
      <c r="F307" s="5">
        <f t="shared" ref="F307:I307" si="114">F303+F304+F305+F306</f>
        <v>73000</v>
      </c>
      <c r="G307" s="5">
        <f t="shared" si="114"/>
        <v>0</v>
      </c>
      <c r="H307" s="5">
        <f t="shared" si="114"/>
        <v>0</v>
      </c>
      <c r="I307" s="5">
        <f t="shared" si="114"/>
        <v>0</v>
      </c>
      <c r="J307" s="36"/>
    </row>
    <row r="308" spans="1:10" ht="45.75" customHeight="1" thickBot="1" x14ac:dyDescent="0.3">
      <c r="A308" s="37" t="s">
        <v>146</v>
      </c>
      <c r="B308" s="40" t="s">
        <v>49</v>
      </c>
      <c r="C308" s="31" t="s">
        <v>139</v>
      </c>
      <c r="D308" s="15" t="s">
        <v>67</v>
      </c>
      <c r="E308" s="5">
        <f>F308+G308+H308+I308</f>
        <v>1285200</v>
      </c>
      <c r="F308" s="5">
        <f>F313++F318+F323+F328+F333+F338+F343+F348+F353+F358</f>
        <v>294300</v>
      </c>
      <c r="G308" s="5">
        <f t="shared" ref="G308:I308" si="115">G313++G318+G323+G328+G333+G338+G343+G348+G353+G358</f>
        <v>322300</v>
      </c>
      <c r="H308" s="5">
        <f t="shared" si="115"/>
        <v>334300</v>
      </c>
      <c r="I308" s="5">
        <f t="shared" si="115"/>
        <v>334300</v>
      </c>
      <c r="J308" s="34"/>
    </row>
    <row r="309" spans="1:10" ht="45.75" thickBot="1" x14ac:dyDescent="0.3">
      <c r="A309" s="38"/>
      <c r="B309" s="41"/>
      <c r="C309" s="32"/>
      <c r="D309" s="15" t="s">
        <v>8</v>
      </c>
      <c r="E309" s="5">
        <f t="shared" ref="E309:E311" si="116">F309+G309+H309+I309</f>
        <v>0</v>
      </c>
      <c r="F309" s="5">
        <f t="shared" ref="F309:G311" si="117">F314++F319+F324+F329+F334+F339+F344</f>
        <v>0</v>
      </c>
      <c r="G309" s="5">
        <f t="shared" si="117"/>
        <v>0</v>
      </c>
      <c r="H309" s="5">
        <f t="shared" ref="H309:H311" si="118">H314++H319+H324+H329+H334+H339+H344</f>
        <v>0</v>
      </c>
      <c r="I309" s="5">
        <v>0</v>
      </c>
      <c r="J309" s="35"/>
    </row>
    <row r="310" spans="1:10" ht="45.75" thickBot="1" x14ac:dyDescent="0.3">
      <c r="A310" s="38"/>
      <c r="B310" s="41"/>
      <c r="C310" s="32"/>
      <c r="D310" s="15" t="s">
        <v>9</v>
      </c>
      <c r="E310" s="5">
        <f t="shared" si="116"/>
        <v>0</v>
      </c>
      <c r="F310" s="5">
        <f t="shared" si="117"/>
        <v>0</v>
      </c>
      <c r="G310" s="5">
        <f t="shared" si="117"/>
        <v>0</v>
      </c>
      <c r="H310" s="5">
        <f t="shared" si="118"/>
        <v>0</v>
      </c>
      <c r="I310" s="5">
        <v>0</v>
      </c>
      <c r="J310" s="35"/>
    </row>
    <row r="311" spans="1:10" ht="30.75" thickBot="1" x14ac:dyDescent="0.3">
      <c r="A311" s="38"/>
      <c r="B311" s="41"/>
      <c r="C311" s="32"/>
      <c r="D311" s="15" t="s">
        <v>10</v>
      </c>
      <c r="E311" s="5">
        <f t="shared" si="116"/>
        <v>0</v>
      </c>
      <c r="F311" s="5">
        <f t="shared" si="117"/>
        <v>0</v>
      </c>
      <c r="G311" s="5">
        <f t="shared" si="117"/>
        <v>0</v>
      </c>
      <c r="H311" s="5">
        <f t="shared" si="118"/>
        <v>0</v>
      </c>
      <c r="I311" s="5">
        <v>0</v>
      </c>
      <c r="J311" s="35"/>
    </row>
    <row r="312" spans="1:10" ht="16.5" thickBot="1" x14ac:dyDescent="0.3">
      <c r="A312" s="39"/>
      <c r="B312" s="42"/>
      <c r="C312" s="33"/>
      <c r="D312" s="15" t="s">
        <v>11</v>
      </c>
      <c r="E312" s="5">
        <f>E308+E309+E310+E311</f>
        <v>1285200</v>
      </c>
      <c r="F312" s="5">
        <f t="shared" ref="F312:I312" si="119">F308+F309+F310+F311</f>
        <v>294300</v>
      </c>
      <c r="G312" s="5">
        <f t="shared" si="119"/>
        <v>322300</v>
      </c>
      <c r="H312" s="5">
        <f t="shared" si="119"/>
        <v>334300</v>
      </c>
      <c r="I312" s="5">
        <f t="shared" si="119"/>
        <v>334300</v>
      </c>
      <c r="J312" s="36"/>
    </row>
    <row r="313" spans="1:10" ht="45.75" thickBot="1" x14ac:dyDescent="0.3">
      <c r="A313" s="37" t="s">
        <v>166</v>
      </c>
      <c r="B313" s="40" t="s">
        <v>50</v>
      </c>
      <c r="C313" s="31" t="s">
        <v>7</v>
      </c>
      <c r="D313" s="15" t="s">
        <v>67</v>
      </c>
      <c r="E313" s="5">
        <f>F313+G313+H313+I313</f>
        <v>36000</v>
      </c>
      <c r="F313" s="5">
        <v>9000</v>
      </c>
      <c r="G313" s="5">
        <v>9000</v>
      </c>
      <c r="H313" s="5">
        <v>9000</v>
      </c>
      <c r="I313" s="5">
        <v>9000</v>
      </c>
      <c r="J313" s="34"/>
    </row>
    <row r="314" spans="1:10" ht="45.75" thickBot="1" x14ac:dyDescent="0.3">
      <c r="A314" s="38"/>
      <c r="B314" s="41"/>
      <c r="C314" s="32"/>
      <c r="D314" s="15" t="s">
        <v>8</v>
      </c>
      <c r="E314" s="5">
        <f t="shared" ref="E314:E316" si="120">F314+G314+H314+I314</f>
        <v>0</v>
      </c>
      <c r="F314" s="5">
        <v>0</v>
      </c>
      <c r="G314" s="5">
        <v>0</v>
      </c>
      <c r="H314" s="5">
        <v>0</v>
      </c>
      <c r="I314" s="5">
        <v>0</v>
      </c>
      <c r="J314" s="35"/>
    </row>
    <row r="315" spans="1:10" ht="45.75" thickBot="1" x14ac:dyDescent="0.3">
      <c r="A315" s="38"/>
      <c r="B315" s="41"/>
      <c r="C315" s="32"/>
      <c r="D315" s="15" t="s">
        <v>9</v>
      </c>
      <c r="E315" s="5">
        <f t="shared" si="120"/>
        <v>0</v>
      </c>
      <c r="F315" s="5">
        <v>0</v>
      </c>
      <c r="G315" s="5">
        <v>0</v>
      </c>
      <c r="H315" s="5">
        <v>0</v>
      </c>
      <c r="I315" s="5">
        <v>0</v>
      </c>
      <c r="J315" s="35"/>
    </row>
    <row r="316" spans="1:10" ht="30.75" thickBot="1" x14ac:dyDescent="0.3">
      <c r="A316" s="38"/>
      <c r="B316" s="41"/>
      <c r="C316" s="32"/>
      <c r="D316" s="15" t="s">
        <v>10</v>
      </c>
      <c r="E316" s="5">
        <f t="shared" si="120"/>
        <v>0</v>
      </c>
      <c r="F316" s="5">
        <v>0</v>
      </c>
      <c r="G316" s="5">
        <v>0</v>
      </c>
      <c r="H316" s="5">
        <v>0</v>
      </c>
      <c r="I316" s="5">
        <v>0</v>
      </c>
      <c r="J316" s="35"/>
    </row>
    <row r="317" spans="1:10" ht="16.5" thickBot="1" x14ac:dyDescent="0.3">
      <c r="A317" s="39"/>
      <c r="B317" s="42"/>
      <c r="C317" s="33"/>
      <c r="D317" s="15" t="s">
        <v>11</v>
      </c>
      <c r="E317" s="5">
        <f>E313+E314+E315+E316</f>
        <v>36000</v>
      </c>
      <c r="F317" s="5">
        <f t="shared" ref="F317:I317" si="121">F313+F314+F315+F316</f>
        <v>9000</v>
      </c>
      <c r="G317" s="5">
        <f t="shared" si="121"/>
        <v>9000</v>
      </c>
      <c r="H317" s="5">
        <f t="shared" si="121"/>
        <v>9000</v>
      </c>
      <c r="I317" s="5">
        <f t="shared" si="121"/>
        <v>9000</v>
      </c>
      <c r="J317" s="36"/>
    </row>
    <row r="318" spans="1:10" ht="45.75" thickBot="1" x14ac:dyDescent="0.3">
      <c r="A318" s="37" t="s">
        <v>167</v>
      </c>
      <c r="B318" s="40" t="s">
        <v>51</v>
      </c>
      <c r="C318" s="31" t="s">
        <v>7</v>
      </c>
      <c r="D318" s="15" t="s">
        <v>67</v>
      </c>
      <c r="E318" s="5">
        <f>F318+G318+H318+I318</f>
        <v>54956</v>
      </c>
      <c r="F318" s="5">
        <v>12956</v>
      </c>
      <c r="G318" s="5">
        <v>10000</v>
      </c>
      <c r="H318" s="5">
        <v>16000</v>
      </c>
      <c r="I318" s="5">
        <v>16000</v>
      </c>
      <c r="J318" s="34"/>
    </row>
    <row r="319" spans="1:10" ht="45.75" thickBot="1" x14ac:dyDescent="0.3">
      <c r="A319" s="38"/>
      <c r="B319" s="41"/>
      <c r="C319" s="32"/>
      <c r="D319" s="15" t="s">
        <v>8</v>
      </c>
      <c r="E319" s="5">
        <f t="shared" ref="E319:E321" si="122">F319+G319+H319+I319</f>
        <v>0</v>
      </c>
      <c r="F319" s="5">
        <v>0</v>
      </c>
      <c r="G319" s="5">
        <v>0</v>
      </c>
      <c r="H319" s="5">
        <v>0</v>
      </c>
      <c r="I319" s="5">
        <v>0</v>
      </c>
      <c r="J319" s="35"/>
    </row>
    <row r="320" spans="1:10" ht="45.75" thickBot="1" x14ac:dyDescent="0.3">
      <c r="A320" s="38"/>
      <c r="B320" s="41"/>
      <c r="C320" s="32"/>
      <c r="D320" s="15" t="s">
        <v>9</v>
      </c>
      <c r="E320" s="5">
        <f t="shared" si="122"/>
        <v>0</v>
      </c>
      <c r="F320" s="5">
        <v>0</v>
      </c>
      <c r="G320" s="5">
        <v>0</v>
      </c>
      <c r="H320" s="5">
        <v>0</v>
      </c>
      <c r="I320" s="5">
        <v>0</v>
      </c>
      <c r="J320" s="35"/>
    </row>
    <row r="321" spans="1:10" ht="30.75" thickBot="1" x14ac:dyDescent="0.3">
      <c r="A321" s="38"/>
      <c r="B321" s="41"/>
      <c r="C321" s="32"/>
      <c r="D321" s="15" t="s">
        <v>10</v>
      </c>
      <c r="E321" s="5">
        <f t="shared" si="122"/>
        <v>0</v>
      </c>
      <c r="F321" s="5">
        <v>0</v>
      </c>
      <c r="G321" s="5">
        <v>0</v>
      </c>
      <c r="H321" s="5">
        <v>0</v>
      </c>
      <c r="I321" s="5">
        <v>0</v>
      </c>
      <c r="J321" s="35"/>
    </row>
    <row r="322" spans="1:10" ht="16.5" thickBot="1" x14ac:dyDescent="0.3">
      <c r="A322" s="39"/>
      <c r="B322" s="42"/>
      <c r="C322" s="33"/>
      <c r="D322" s="15" t="s">
        <v>11</v>
      </c>
      <c r="E322" s="5">
        <f>E318+E319+E320+E321</f>
        <v>54956</v>
      </c>
      <c r="F322" s="5">
        <f t="shared" ref="F322:I322" si="123">F318+F319+F320+F321</f>
        <v>12956</v>
      </c>
      <c r="G322" s="5">
        <f t="shared" si="123"/>
        <v>10000</v>
      </c>
      <c r="H322" s="5">
        <f t="shared" si="123"/>
        <v>16000</v>
      </c>
      <c r="I322" s="5">
        <f t="shared" si="123"/>
        <v>16000</v>
      </c>
      <c r="J322" s="36"/>
    </row>
    <row r="323" spans="1:10" ht="45.75" thickBot="1" x14ac:dyDescent="0.3">
      <c r="A323" s="37" t="s">
        <v>168</v>
      </c>
      <c r="B323" s="40" t="s">
        <v>52</v>
      </c>
      <c r="C323" s="31" t="s">
        <v>7</v>
      </c>
      <c r="D323" s="15" t="s">
        <v>67</v>
      </c>
      <c r="E323" s="5">
        <f>F323+G323+H323+I323</f>
        <v>32000</v>
      </c>
      <c r="F323" s="5">
        <v>8000</v>
      </c>
      <c r="G323" s="5">
        <v>8000</v>
      </c>
      <c r="H323" s="5">
        <v>8000</v>
      </c>
      <c r="I323" s="5">
        <v>8000</v>
      </c>
      <c r="J323" s="34"/>
    </row>
    <row r="324" spans="1:10" ht="45.75" thickBot="1" x14ac:dyDescent="0.3">
      <c r="A324" s="38"/>
      <c r="B324" s="41"/>
      <c r="C324" s="32"/>
      <c r="D324" s="15" t="s">
        <v>8</v>
      </c>
      <c r="E324" s="5">
        <f t="shared" ref="E324:E326" si="124">F324+G324+H324+I324</f>
        <v>0</v>
      </c>
      <c r="F324" s="5">
        <v>0</v>
      </c>
      <c r="G324" s="5">
        <v>0</v>
      </c>
      <c r="H324" s="5">
        <v>0</v>
      </c>
      <c r="I324" s="5">
        <v>0</v>
      </c>
      <c r="J324" s="35"/>
    </row>
    <row r="325" spans="1:10" ht="45.75" thickBot="1" x14ac:dyDescent="0.3">
      <c r="A325" s="38"/>
      <c r="B325" s="41"/>
      <c r="C325" s="32"/>
      <c r="D325" s="15" t="s">
        <v>9</v>
      </c>
      <c r="E325" s="5">
        <f t="shared" si="124"/>
        <v>0</v>
      </c>
      <c r="F325" s="5">
        <v>0</v>
      </c>
      <c r="G325" s="5">
        <v>0</v>
      </c>
      <c r="H325" s="5">
        <v>0</v>
      </c>
      <c r="I325" s="5">
        <v>0</v>
      </c>
      <c r="J325" s="35"/>
    </row>
    <row r="326" spans="1:10" ht="30.75" thickBot="1" x14ac:dyDescent="0.3">
      <c r="A326" s="38"/>
      <c r="B326" s="41"/>
      <c r="C326" s="32"/>
      <c r="D326" s="15" t="s">
        <v>10</v>
      </c>
      <c r="E326" s="5">
        <f t="shared" si="124"/>
        <v>0</v>
      </c>
      <c r="F326" s="5">
        <v>0</v>
      </c>
      <c r="G326" s="5">
        <v>0</v>
      </c>
      <c r="H326" s="5">
        <v>0</v>
      </c>
      <c r="I326" s="5">
        <v>0</v>
      </c>
      <c r="J326" s="35"/>
    </row>
    <row r="327" spans="1:10" ht="16.5" thickBot="1" x14ac:dyDescent="0.3">
      <c r="A327" s="39"/>
      <c r="B327" s="42"/>
      <c r="C327" s="33"/>
      <c r="D327" s="15" t="s">
        <v>11</v>
      </c>
      <c r="E327" s="5">
        <f>E323+E324+E325+E326</f>
        <v>32000</v>
      </c>
      <c r="F327" s="5">
        <f t="shared" ref="F327:I327" si="125">F323+F324+F325+F326</f>
        <v>8000</v>
      </c>
      <c r="G327" s="5">
        <f t="shared" si="125"/>
        <v>8000</v>
      </c>
      <c r="H327" s="5">
        <f t="shared" si="125"/>
        <v>8000</v>
      </c>
      <c r="I327" s="5">
        <f t="shared" si="125"/>
        <v>8000</v>
      </c>
      <c r="J327" s="36"/>
    </row>
    <row r="328" spans="1:10" ht="45.75" thickBot="1" x14ac:dyDescent="0.3">
      <c r="A328" s="37" t="s">
        <v>169</v>
      </c>
      <c r="B328" s="40" t="s">
        <v>53</v>
      </c>
      <c r="C328" s="31" t="s">
        <v>7</v>
      </c>
      <c r="D328" s="15" t="s">
        <v>67</v>
      </c>
      <c r="E328" s="5">
        <f>F328+G328+H328+I328</f>
        <v>406861</v>
      </c>
      <c r="F328" s="5">
        <v>94861</v>
      </c>
      <c r="G328" s="5">
        <v>118000</v>
      </c>
      <c r="H328" s="5">
        <v>97000</v>
      </c>
      <c r="I328" s="5">
        <v>97000</v>
      </c>
      <c r="J328" s="34"/>
    </row>
    <row r="329" spans="1:10" ht="45.75" thickBot="1" x14ac:dyDescent="0.3">
      <c r="A329" s="38"/>
      <c r="B329" s="41"/>
      <c r="C329" s="32"/>
      <c r="D329" s="15" t="s">
        <v>8</v>
      </c>
      <c r="E329" s="5">
        <f t="shared" ref="E329:E331" si="126">F329+G329+H329+I329</f>
        <v>0</v>
      </c>
      <c r="F329" s="5">
        <v>0</v>
      </c>
      <c r="G329" s="5">
        <v>0</v>
      </c>
      <c r="H329" s="5">
        <v>0</v>
      </c>
      <c r="I329" s="5">
        <v>0</v>
      </c>
      <c r="J329" s="35"/>
    </row>
    <row r="330" spans="1:10" ht="45.75" thickBot="1" x14ac:dyDescent="0.3">
      <c r="A330" s="38"/>
      <c r="B330" s="41"/>
      <c r="C330" s="32"/>
      <c r="D330" s="15" t="s">
        <v>9</v>
      </c>
      <c r="E330" s="5">
        <f t="shared" si="126"/>
        <v>0</v>
      </c>
      <c r="F330" s="5">
        <v>0</v>
      </c>
      <c r="G330" s="5">
        <v>0</v>
      </c>
      <c r="H330" s="5">
        <v>0</v>
      </c>
      <c r="I330" s="5">
        <v>0</v>
      </c>
      <c r="J330" s="35"/>
    </row>
    <row r="331" spans="1:10" ht="30.75" thickBot="1" x14ac:dyDescent="0.3">
      <c r="A331" s="38"/>
      <c r="B331" s="41"/>
      <c r="C331" s="32"/>
      <c r="D331" s="15" t="s">
        <v>10</v>
      </c>
      <c r="E331" s="5">
        <f t="shared" si="126"/>
        <v>0</v>
      </c>
      <c r="F331" s="5">
        <v>0</v>
      </c>
      <c r="G331" s="5">
        <v>0</v>
      </c>
      <c r="H331" s="5">
        <v>0</v>
      </c>
      <c r="I331" s="5">
        <v>0</v>
      </c>
      <c r="J331" s="35"/>
    </row>
    <row r="332" spans="1:10" ht="16.5" thickBot="1" x14ac:dyDescent="0.3">
      <c r="A332" s="39"/>
      <c r="B332" s="42"/>
      <c r="C332" s="33"/>
      <c r="D332" s="15" t="s">
        <v>11</v>
      </c>
      <c r="E332" s="5">
        <f>E328+E329+E330+E331</f>
        <v>406861</v>
      </c>
      <c r="F332" s="5">
        <f t="shared" ref="F332:I332" si="127">F328+F329+F330+F331</f>
        <v>94861</v>
      </c>
      <c r="G332" s="5">
        <f t="shared" si="127"/>
        <v>118000</v>
      </c>
      <c r="H332" s="5">
        <f t="shared" si="127"/>
        <v>97000</v>
      </c>
      <c r="I332" s="5">
        <f t="shared" si="127"/>
        <v>97000</v>
      </c>
      <c r="J332" s="36"/>
    </row>
    <row r="333" spans="1:10" ht="45.75" thickBot="1" x14ac:dyDescent="0.3">
      <c r="A333" s="37" t="s">
        <v>170</v>
      </c>
      <c r="B333" s="40" t="s">
        <v>54</v>
      </c>
      <c r="C333" s="31" t="s">
        <v>7</v>
      </c>
      <c r="D333" s="15" t="s">
        <v>67</v>
      </c>
      <c r="E333" s="5">
        <f>F333+G333+H333+I333</f>
        <v>189340</v>
      </c>
      <c r="F333" s="5">
        <v>45440</v>
      </c>
      <c r="G333" s="5">
        <v>63900</v>
      </c>
      <c r="H333" s="5">
        <v>40000</v>
      </c>
      <c r="I333" s="5">
        <v>40000</v>
      </c>
      <c r="J333" s="34"/>
    </row>
    <row r="334" spans="1:10" ht="45.75" thickBot="1" x14ac:dyDescent="0.3">
      <c r="A334" s="38"/>
      <c r="B334" s="41"/>
      <c r="C334" s="32"/>
      <c r="D334" s="15" t="s">
        <v>8</v>
      </c>
      <c r="E334" s="5">
        <f t="shared" ref="E334:E336" si="128">F334+G334+H334+I334</f>
        <v>0</v>
      </c>
      <c r="F334" s="5">
        <v>0</v>
      </c>
      <c r="G334" s="5">
        <v>0</v>
      </c>
      <c r="H334" s="5">
        <v>0</v>
      </c>
      <c r="I334" s="5">
        <v>0</v>
      </c>
      <c r="J334" s="35"/>
    </row>
    <row r="335" spans="1:10" ht="45.75" thickBot="1" x14ac:dyDescent="0.3">
      <c r="A335" s="38"/>
      <c r="B335" s="41"/>
      <c r="C335" s="32"/>
      <c r="D335" s="15" t="s">
        <v>9</v>
      </c>
      <c r="E335" s="5">
        <f t="shared" si="128"/>
        <v>0</v>
      </c>
      <c r="F335" s="5">
        <v>0</v>
      </c>
      <c r="G335" s="5">
        <v>0</v>
      </c>
      <c r="H335" s="5">
        <v>0</v>
      </c>
      <c r="I335" s="5">
        <v>0</v>
      </c>
      <c r="J335" s="35"/>
    </row>
    <row r="336" spans="1:10" ht="30.75" thickBot="1" x14ac:dyDescent="0.3">
      <c r="A336" s="38"/>
      <c r="B336" s="41"/>
      <c r="C336" s="32"/>
      <c r="D336" s="15" t="s">
        <v>10</v>
      </c>
      <c r="E336" s="5">
        <f t="shared" si="128"/>
        <v>0</v>
      </c>
      <c r="F336" s="5">
        <v>0</v>
      </c>
      <c r="G336" s="5">
        <v>0</v>
      </c>
      <c r="H336" s="5">
        <v>0</v>
      </c>
      <c r="I336" s="5">
        <v>0</v>
      </c>
      <c r="J336" s="35"/>
    </row>
    <row r="337" spans="1:10" ht="16.5" thickBot="1" x14ac:dyDescent="0.3">
      <c r="A337" s="39"/>
      <c r="B337" s="42"/>
      <c r="C337" s="33"/>
      <c r="D337" s="15" t="s">
        <v>11</v>
      </c>
      <c r="E337" s="5">
        <f>E333+E334+E335+E336</f>
        <v>189340</v>
      </c>
      <c r="F337" s="5">
        <f t="shared" ref="F337:I337" si="129">F333+F334+F335+F336</f>
        <v>45440</v>
      </c>
      <c r="G337" s="5">
        <f t="shared" si="129"/>
        <v>63900</v>
      </c>
      <c r="H337" s="5">
        <f t="shared" si="129"/>
        <v>40000</v>
      </c>
      <c r="I337" s="5">
        <f t="shared" si="129"/>
        <v>40000</v>
      </c>
      <c r="J337" s="36"/>
    </row>
    <row r="338" spans="1:10" ht="45.75" thickBot="1" x14ac:dyDescent="0.3">
      <c r="A338" s="37" t="s">
        <v>171</v>
      </c>
      <c r="B338" s="40" t="s">
        <v>55</v>
      </c>
      <c r="C338" s="31" t="s">
        <v>7</v>
      </c>
      <c r="D338" s="15" t="s">
        <v>67</v>
      </c>
      <c r="E338" s="5">
        <f>F338+G338+H338+I338</f>
        <v>70000</v>
      </c>
      <c r="F338" s="5">
        <v>0</v>
      </c>
      <c r="G338" s="5">
        <v>10000</v>
      </c>
      <c r="H338" s="5">
        <v>30000</v>
      </c>
      <c r="I338" s="5">
        <v>30000</v>
      </c>
      <c r="J338" s="34"/>
    </row>
    <row r="339" spans="1:10" ht="45.75" thickBot="1" x14ac:dyDescent="0.3">
      <c r="A339" s="38"/>
      <c r="B339" s="41"/>
      <c r="C339" s="32"/>
      <c r="D339" s="15" t="s">
        <v>8</v>
      </c>
      <c r="E339" s="5">
        <f t="shared" ref="E339:E341" si="130">F339+G339+H339+I339</f>
        <v>0</v>
      </c>
      <c r="F339" s="5">
        <v>0</v>
      </c>
      <c r="G339" s="5">
        <v>0</v>
      </c>
      <c r="H339" s="5">
        <v>0</v>
      </c>
      <c r="I339" s="5">
        <v>0</v>
      </c>
      <c r="J339" s="35"/>
    </row>
    <row r="340" spans="1:10" ht="45.75" thickBot="1" x14ac:dyDescent="0.3">
      <c r="A340" s="38"/>
      <c r="B340" s="41"/>
      <c r="C340" s="32"/>
      <c r="D340" s="15" t="s">
        <v>9</v>
      </c>
      <c r="E340" s="5">
        <f t="shared" si="130"/>
        <v>0</v>
      </c>
      <c r="F340" s="5">
        <v>0</v>
      </c>
      <c r="G340" s="5">
        <v>0</v>
      </c>
      <c r="H340" s="5">
        <v>0</v>
      </c>
      <c r="I340" s="5">
        <v>0</v>
      </c>
      <c r="J340" s="35"/>
    </row>
    <row r="341" spans="1:10" ht="30.75" thickBot="1" x14ac:dyDescent="0.3">
      <c r="A341" s="38"/>
      <c r="B341" s="41"/>
      <c r="C341" s="32"/>
      <c r="D341" s="15" t="s">
        <v>10</v>
      </c>
      <c r="E341" s="5">
        <f t="shared" si="130"/>
        <v>0</v>
      </c>
      <c r="F341" s="5">
        <v>0</v>
      </c>
      <c r="G341" s="5">
        <v>0</v>
      </c>
      <c r="H341" s="5">
        <v>0</v>
      </c>
      <c r="I341" s="5">
        <v>0</v>
      </c>
      <c r="J341" s="35"/>
    </row>
    <row r="342" spans="1:10" ht="16.5" thickBot="1" x14ac:dyDescent="0.3">
      <c r="A342" s="39"/>
      <c r="B342" s="42"/>
      <c r="C342" s="33"/>
      <c r="D342" s="15" t="s">
        <v>11</v>
      </c>
      <c r="E342" s="5">
        <f>E338+E339+E340+E341</f>
        <v>70000</v>
      </c>
      <c r="F342" s="5">
        <f t="shared" ref="F342:I342" si="131">F338+F339+F340+F341</f>
        <v>0</v>
      </c>
      <c r="G342" s="5">
        <f t="shared" si="131"/>
        <v>10000</v>
      </c>
      <c r="H342" s="5">
        <f t="shared" si="131"/>
        <v>30000</v>
      </c>
      <c r="I342" s="5">
        <f t="shared" si="131"/>
        <v>30000</v>
      </c>
      <c r="J342" s="36"/>
    </row>
    <row r="343" spans="1:10" ht="45.75" thickBot="1" x14ac:dyDescent="0.3">
      <c r="A343" s="37" t="s">
        <v>172</v>
      </c>
      <c r="B343" s="40" t="s">
        <v>56</v>
      </c>
      <c r="C343" s="31" t="s">
        <v>7</v>
      </c>
      <c r="D343" s="15" t="s">
        <v>67</v>
      </c>
      <c r="E343" s="5">
        <f>F343+G343+H343+I343</f>
        <v>46543</v>
      </c>
      <c r="F343" s="5">
        <v>10543</v>
      </c>
      <c r="G343" s="5">
        <v>12000</v>
      </c>
      <c r="H343" s="5">
        <v>12000</v>
      </c>
      <c r="I343" s="5">
        <v>12000</v>
      </c>
      <c r="J343" s="34"/>
    </row>
    <row r="344" spans="1:10" ht="45.75" thickBot="1" x14ac:dyDescent="0.3">
      <c r="A344" s="38"/>
      <c r="B344" s="41"/>
      <c r="C344" s="32"/>
      <c r="D344" s="15" t="s">
        <v>8</v>
      </c>
      <c r="E344" s="5">
        <f t="shared" ref="E344:E346" si="132">F344+G344+H344+I344</f>
        <v>0</v>
      </c>
      <c r="F344" s="5">
        <v>0</v>
      </c>
      <c r="G344" s="5">
        <v>0</v>
      </c>
      <c r="H344" s="5">
        <v>0</v>
      </c>
      <c r="I344" s="5">
        <v>0</v>
      </c>
      <c r="J344" s="35"/>
    </row>
    <row r="345" spans="1:10" ht="45.75" thickBot="1" x14ac:dyDescent="0.3">
      <c r="A345" s="38"/>
      <c r="B345" s="41"/>
      <c r="C345" s="32"/>
      <c r="D345" s="15" t="s">
        <v>9</v>
      </c>
      <c r="E345" s="5">
        <f t="shared" si="132"/>
        <v>0</v>
      </c>
      <c r="F345" s="5">
        <v>0</v>
      </c>
      <c r="G345" s="5">
        <v>0</v>
      </c>
      <c r="H345" s="5">
        <v>0</v>
      </c>
      <c r="I345" s="5">
        <v>0</v>
      </c>
      <c r="J345" s="35"/>
    </row>
    <row r="346" spans="1:10" ht="30.75" thickBot="1" x14ac:dyDescent="0.3">
      <c r="A346" s="38"/>
      <c r="B346" s="41"/>
      <c r="C346" s="32"/>
      <c r="D346" s="15" t="s">
        <v>10</v>
      </c>
      <c r="E346" s="5">
        <f t="shared" si="132"/>
        <v>0</v>
      </c>
      <c r="F346" s="5">
        <v>0</v>
      </c>
      <c r="G346" s="5">
        <v>0</v>
      </c>
      <c r="H346" s="5">
        <v>0</v>
      </c>
      <c r="I346" s="5">
        <v>0</v>
      </c>
      <c r="J346" s="35"/>
    </row>
    <row r="347" spans="1:10" ht="16.5" thickBot="1" x14ac:dyDescent="0.3">
      <c r="A347" s="39"/>
      <c r="B347" s="42"/>
      <c r="C347" s="33"/>
      <c r="D347" s="15" t="s">
        <v>11</v>
      </c>
      <c r="E347" s="5">
        <f>E343+E344+E345+E346</f>
        <v>46543</v>
      </c>
      <c r="F347" s="5">
        <f t="shared" ref="F347:I347" si="133">F343+F344+F345+F346</f>
        <v>10543</v>
      </c>
      <c r="G347" s="5">
        <f t="shared" si="133"/>
        <v>12000</v>
      </c>
      <c r="H347" s="5">
        <f t="shared" si="133"/>
        <v>12000</v>
      </c>
      <c r="I347" s="5">
        <f t="shared" si="133"/>
        <v>12000</v>
      </c>
      <c r="J347" s="36"/>
    </row>
    <row r="348" spans="1:10" ht="45.75" thickBot="1" x14ac:dyDescent="0.3">
      <c r="A348" s="37" t="s">
        <v>173</v>
      </c>
      <c r="B348" s="40" t="s">
        <v>95</v>
      </c>
      <c r="C348" s="31" t="s">
        <v>140</v>
      </c>
      <c r="D348" s="15" t="s">
        <v>67</v>
      </c>
      <c r="E348" s="5">
        <f>F348+G348+H348+I348</f>
        <v>313600</v>
      </c>
      <c r="F348" s="5">
        <v>83000</v>
      </c>
      <c r="G348" s="5">
        <v>70000</v>
      </c>
      <c r="H348" s="5">
        <v>80300</v>
      </c>
      <c r="I348" s="5">
        <v>80300</v>
      </c>
      <c r="J348" s="34"/>
    </row>
    <row r="349" spans="1:10" ht="45.75" thickBot="1" x14ac:dyDescent="0.3">
      <c r="A349" s="38"/>
      <c r="B349" s="41"/>
      <c r="C349" s="32"/>
      <c r="D349" s="15" t="s">
        <v>8</v>
      </c>
      <c r="E349" s="5">
        <f t="shared" ref="E349:E351" si="134">F349+G349+H349+I349</f>
        <v>0</v>
      </c>
      <c r="F349" s="5">
        <v>0</v>
      </c>
      <c r="G349" s="5">
        <v>0</v>
      </c>
      <c r="H349" s="5">
        <v>0</v>
      </c>
      <c r="I349" s="5">
        <v>0</v>
      </c>
      <c r="J349" s="35"/>
    </row>
    <row r="350" spans="1:10" ht="45.75" thickBot="1" x14ac:dyDescent="0.3">
      <c r="A350" s="38"/>
      <c r="B350" s="41"/>
      <c r="C350" s="32"/>
      <c r="D350" s="15" t="s">
        <v>9</v>
      </c>
      <c r="E350" s="5">
        <f t="shared" si="134"/>
        <v>0</v>
      </c>
      <c r="F350" s="5">
        <v>0</v>
      </c>
      <c r="G350" s="5">
        <v>0</v>
      </c>
      <c r="H350" s="5">
        <v>0</v>
      </c>
      <c r="I350" s="5">
        <v>0</v>
      </c>
      <c r="J350" s="35"/>
    </row>
    <row r="351" spans="1:10" ht="30.75" thickBot="1" x14ac:dyDescent="0.3">
      <c r="A351" s="38"/>
      <c r="B351" s="41"/>
      <c r="C351" s="32"/>
      <c r="D351" s="15" t="s">
        <v>10</v>
      </c>
      <c r="E351" s="5">
        <f t="shared" si="134"/>
        <v>0</v>
      </c>
      <c r="F351" s="5">
        <v>0</v>
      </c>
      <c r="G351" s="5">
        <v>0</v>
      </c>
      <c r="H351" s="5">
        <v>0</v>
      </c>
      <c r="I351" s="5">
        <v>0</v>
      </c>
      <c r="J351" s="35"/>
    </row>
    <row r="352" spans="1:10" ht="16.5" thickBot="1" x14ac:dyDescent="0.3">
      <c r="A352" s="39"/>
      <c r="B352" s="42"/>
      <c r="C352" s="33"/>
      <c r="D352" s="15" t="s">
        <v>11</v>
      </c>
      <c r="E352" s="5">
        <f>E348+E349+E350+E351</f>
        <v>313600</v>
      </c>
      <c r="F352" s="5">
        <f t="shared" ref="F352:I352" si="135">F348+F349+F350+F351</f>
        <v>83000</v>
      </c>
      <c r="G352" s="5">
        <f t="shared" si="135"/>
        <v>70000</v>
      </c>
      <c r="H352" s="5">
        <f t="shared" si="135"/>
        <v>80300</v>
      </c>
      <c r="I352" s="5">
        <f t="shared" si="135"/>
        <v>80300</v>
      </c>
      <c r="J352" s="36"/>
    </row>
    <row r="353" spans="1:10" ht="45.75" thickBot="1" x14ac:dyDescent="0.3">
      <c r="A353" s="37" t="s">
        <v>174</v>
      </c>
      <c r="B353" s="40" t="s">
        <v>96</v>
      </c>
      <c r="C353" s="31" t="s">
        <v>7</v>
      </c>
      <c r="D353" s="15" t="s">
        <v>67</v>
      </c>
      <c r="E353" s="5">
        <f>F353+G353+H353+I353</f>
        <v>115900</v>
      </c>
      <c r="F353" s="5">
        <v>30500</v>
      </c>
      <c r="G353" s="5">
        <v>21400</v>
      </c>
      <c r="H353" s="5">
        <v>32000</v>
      </c>
      <c r="I353" s="5">
        <v>32000</v>
      </c>
      <c r="J353" s="34"/>
    </row>
    <row r="354" spans="1:10" ht="45.75" thickBot="1" x14ac:dyDescent="0.3">
      <c r="A354" s="38"/>
      <c r="B354" s="41"/>
      <c r="C354" s="32"/>
      <c r="D354" s="15" t="s">
        <v>8</v>
      </c>
      <c r="E354" s="5">
        <f t="shared" ref="E354:E356" si="136">F354+G354+H354+I354</f>
        <v>0</v>
      </c>
      <c r="F354" s="5">
        <v>0</v>
      </c>
      <c r="G354" s="5">
        <v>0</v>
      </c>
      <c r="H354" s="5">
        <v>0</v>
      </c>
      <c r="I354" s="5">
        <v>0</v>
      </c>
      <c r="J354" s="35"/>
    </row>
    <row r="355" spans="1:10" ht="45.75" thickBot="1" x14ac:dyDescent="0.3">
      <c r="A355" s="38"/>
      <c r="B355" s="41"/>
      <c r="C355" s="32"/>
      <c r="D355" s="15" t="s">
        <v>9</v>
      </c>
      <c r="E355" s="5">
        <f t="shared" si="136"/>
        <v>0</v>
      </c>
      <c r="F355" s="5">
        <v>0</v>
      </c>
      <c r="G355" s="5">
        <v>0</v>
      </c>
      <c r="H355" s="5">
        <v>0</v>
      </c>
      <c r="I355" s="5">
        <v>0</v>
      </c>
      <c r="J355" s="35"/>
    </row>
    <row r="356" spans="1:10" ht="30.75" thickBot="1" x14ac:dyDescent="0.3">
      <c r="A356" s="38"/>
      <c r="B356" s="41"/>
      <c r="C356" s="32"/>
      <c r="D356" s="15" t="s">
        <v>10</v>
      </c>
      <c r="E356" s="5">
        <f t="shared" si="136"/>
        <v>0</v>
      </c>
      <c r="F356" s="5">
        <v>0</v>
      </c>
      <c r="G356" s="5">
        <v>0</v>
      </c>
      <c r="H356" s="5">
        <v>0</v>
      </c>
      <c r="I356" s="5">
        <v>0</v>
      </c>
      <c r="J356" s="35"/>
    </row>
    <row r="357" spans="1:10" ht="16.5" thickBot="1" x14ac:dyDescent="0.3">
      <c r="A357" s="39"/>
      <c r="B357" s="42"/>
      <c r="C357" s="33"/>
      <c r="D357" s="15" t="s">
        <v>11</v>
      </c>
      <c r="E357" s="5">
        <f>E353+E354+E355+E356</f>
        <v>115900</v>
      </c>
      <c r="F357" s="5">
        <f t="shared" ref="F357:I357" si="137">F353+F354+F355+F356</f>
        <v>30500</v>
      </c>
      <c r="G357" s="5">
        <f t="shared" si="137"/>
        <v>21400</v>
      </c>
      <c r="H357" s="5">
        <f t="shared" si="137"/>
        <v>32000</v>
      </c>
      <c r="I357" s="5">
        <f t="shared" si="137"/>
        <v>32000</v>
      </c>
      <c r="J357" s="36"/>
    </row>
    <row r="358" spans="1:10" ht="45.75" thickBot="1" x14ac:dyDescent="0.3">
      <c r="A358" s="37" t="s">
        <v>175</v>
      </c>
      <c r="B358" s="40" t="s">
        <v>148</v>
      </c>
      <c r="C358" s="31" t="s">
        <v>7</v>
      </c>
      <c r="D358" s="15" t="s">
        <v>67</v>
      </c>
      <c r="E358" s="5">
        <f>F358+G358+H358+I358</f>
        <v>20000</v>
      </c>
      <c r="F358" s="5">
        <v>0</v>
      </c>
      <c r="G358" s="5">
        <v>0</v>
      </c>
      <c r="H358" s="5">
        <v>10000</v>
      </c>
      <c r="I358" s="5">
        <v>10000</v>
      </c>
      <c r="J358" s="34"/>
    </row>
    <row r="359" spans="1:10" ht="45.75" thickBot="1" x14ac:dyDescent="0.3">
      <c r="A359" s="38"/>
      <c r="B359" s="41"/>
      <c r="C359" s="32"/>
      <c r="D359" s="15" t="s">
        <v>8</v>
      </c>
      <c r="E359" s="5">
        <f t="shared" ref="E359:E361" si="138">F359+G359+H359+I359</f>
        <v>0</v>
      </c>
      <c r="F359" s="5">
        <v>0</v>
      </c>
      <c r="G359" s="5">
        <v>0</v>
      </c>
      <c r="H359" s="5">
        <v>0</v>
      </c>
      <c r="I359" s="5">
        <v>0</v>
      </c>
      <c r="J359" s="35"/>
    </row>
    <row r="360" spans="1:10" ht="45.75" thickBot="1" x14ac:dyDescent="0.3">
      <c r="A360" s="38"/>
      <c r="B360" s="41"/>
      <c r="C360" s="32"/>
      <c r="D360" s="15" t="s">
        <v>9</v>
      </c>
      <c r="E360" s="5">
        <f t="shared" si="138"/>
        <v>0</v>
      </c>
      <c r="F360" s="5">
        <v>0</v>
      </c>
      <c r="G360" s="5">
        <v>0</v>
      </c>
      <c r="H360" s="5">
        <v>0</v>
      </c>
      <c r="I360" s="5">
        <v>0</v>
      </c>
      <c r="J360" s="35"/>
    </row>
    <row r="361" spans="1:10" ht="30.75" thickBot="1" x14ac:dyDescent="0.3">
      <c r="A361" s="38"/>
      <c r="B361" s="41"/>
      <c r="C361" s="32"/>
      <c r="D361" s="15" t="s">
        <v>10</v>
      </c>
      <c r="E361" s="5">
        <f t="shared" si="138"/>
        <v>0</v>
      </c>
      <c r="F361" s="5">
        <v>0</v>
      </c>
      <c r="G361" s="5">
        <v>0</v>
      </c>
      <c r="H361" s="5">
        <v>0</v>
      </c>
      <c r="I361" s="5">
        <v>0</v>
      </c>
      <c r="J361" s="35"/>
    </row>
    <row r="362" spans="1:10" ht="16.5" thickBot="1" x14ac:dyDescent="0.3">
      <c r="A362" s="39"/>
      <c r="B362" s="42"/>
      <c r="C362" s="33"/>
      <c r="D362" s="15" t="s">
        <v>11</v>
      </c>
      <c r="E362" s="5">
        <f>E358+E359+E360+E361</f>
        <v>20000</v>
      </c>
      <c r="F362" s="5">
        <f t="shared" ref="F362:I362" si="139">F358+F359+F360+F361</f>
        <v>0</v>
      </c>
      <c r="G362" s="5">
        <f t="shared" si="139"/>
        <v>0</v>
      </c>
      <c r="H362" s="5">
        <f t="shared" si="139"/>
        <v>10000</v>
      </c>
      <c r="I362" s="5">
        <f t="shared" si="139"/>
        <v>10000</v>
      </c>
      <c r="J362" s="36"/>
    </row>
    <row r="363" spans="1:10" ht="45.75" thickBot="1" x14ac:dyDescent="0.3">
      <c r="A363" s="37" t="s">
        <v>147</v>
      </c>
      <c r="B363" s="40" t="s">
        <v>135</v>
      </c>
      <c r="C363" s="31" t="s">
        <v>7</v>
      </c>
      <c r="D363" s="15" t="s">
        <v>67</v>
      </c>
      <c r="E363" s="5">
        <f>F363+G363+H363+I363</f>
        <v>40000</v>
      </c>
      <c r="F363" s="5">
        <v>40000</v>
      </c>
      <c r="G363" s="5">
        <v>0</v>
      </c>
      <c r="H363" s="5">
        <v>0</v>
      </c>
      <c r="I363" s="5">
        <v>0</v>
      </c>
      <c r="J363" s="34"/>
    </row>
    <row r="364" spans="1:10" ht="45.75" thickBot="1" x14ac:dyDescent="0.3">
      <c r="A364" s="38"/>
      <c r="B364" s="41"/>
      <c r="C364" s="32"/>
      <c r="D364" s="15" t="s">
        <v>8</v>
      </c>
      <c r="E364" s="5">
        <f t="shared" ref="E364:E366" si="140">F364+G364+H364+I364</f>
        <v>0</v>
      </c>
      <c r="F364" s="5">
        <v>0</v>
      </c>
      <c r="G364" s="5">
        <v>0</v>
      </c>
      <c r="H364" s="5">
        <v>0</v>
      </c>
      <c r="I364" s="5">
        <v>0</v>
      </c>
      <c r="J364" s="35"/>
    </row>
    <row r="365" spans="1:10" ht="45.75" thickBot="1" x14ac:dyDescent="0.3">
      <c r="A365" s="38"/>
      <c r="B365" s="41"/>
      <c r="C365" s="32"/>
      <c r="D365" s="15" t="s">
        <v>9</v>
      </c>
      <c r="E365" s="5">
        <f t="shared" si="140"/>
        <v>0</v>
      </c>
      <c r="F365" s="5">
        <v>0</v>
      </c>
      <c r="G365" s="5">
        <v>0</v>
      </c>
      <c r="H365" s="5">
        <v>0</v>
      </c>
      <c r="I365" s="5">
        <v>0</v>
      </c>
      <c r="J365" s="35"/>
    </row>
    <row r="366" spans="1:10" ht="30.75" thickBot="1" x14ac:dyDescent="0.3">
      <c r="A366" s="38"/>
      <c r="B366" s="41"/>
      <c r="C366" s="32"/>
      <c r="D366" s="15" t="s">
        <v>10</v>
      </c>
      <c r="E366" s="5">
        <f t="shared" si="140"/>
        <v>0</v>
      </c>
      <c r="F366" s="5">
        <v>0</v>
      </c>
      <c r="G366" s="5">
        <v>0</v>
      </c>
      <c r="H366" s="5">
        <v>0</v>
      </c>
      <c r="I366" s="5">
        <v>0</v>
      </c>
      <c r="J366" s="35"/>
    </row>
    <row r="367" spans="1:10" ht="16.5" thickBot="1" x14ac:dyDescent="0.3">
      <c r="A367" s="39"/>
      <c r="B367" s="42"/>
      <c r="C367" s="33"/>
      <c r="D367" s="15" t="s">
        <v>11</v>
      </c>
      <c r="E367" s="5">
        <f>E363+E364+E365+E366</f>
        <v>40000</v>
      </c>
      <c r="F367" s="5">
        <f t="shared" ref="F367:I367" si="141">F363+F364+F365+F366</f>
        <v>40000</v>
      </c>
      <c r="G367" s="5">
        <f t="shared" si="141"/>
        <v>0</v>
      </c>
      <c r="H367" s="5">
        <f t="shared" si="141"/>
        <v>0</v>
      </c>
      <c r="I367" s="5">
        <f t="shared" si="141"/>
        <v>0</v>
      </c>
      <c r="J367" s="36"/>
    </row>
    <row r="368" spans="1:10" ht="45.75" thickBot="1" x14ac:dyDescent="0.3">
      <c r="A368" s="37" t="s">
        <v>176</v>
      </c>
      <c r="B368" s="40" t="s">
        <v>136</v>
      </c>
      <c r="C368" s="31" t="s">
        <v>7</v>
      </c>
      <c r="D368" s="15" t="s">
        <v>67</v>
      </c>
      <c r="E368" s="5">
        <f>F368+G368+H368+I368</f>
        <v>40000</v>
      </c>
      <c r="F368" s="5">
        <v>40000</v>
      </c>
      <c r="G368" s="5">
        <v>0</v>
      </c>
      <c r="H368" s="5">
        <v>0</v>
      </c>
      <c r="I368" s="5">
        <v>0</v>
      </c>
      <c r="J368" s="34"/>
    </row>
    <row r="369" spans="1:10" ht="45.75" thickBot="1" x14ac:dyDescent="0.3">
      <c r="A369" s="38"/>
      <c r="B369" s="41"/>
      <c r="C369" s="32"/>
      <c r="D369" s="15" t="s">
        <v>8</v>
      </c>
      <c r="E369" s="5">
        <f t="shared" ref="E369:E371" si="142">F369+G369+H369+I369</f>
        <v>0</v>
      </c>
      <c r="F369" s="5">
        <v>0</v>
      </c>
      <c r="G369" s="5">
        <v>0</v>
      </c>
      <c r="H369" s="5">
        <v>0</v>
      </c>
      <c r="I369" s="5">
        <v>0</v>
      </c>
      <c r="J369" s="35"/>
    </row>
    <row r="370" spans="1:10" ht="45.75" thickBot="1" x14ac:dyDescent="0.3">
      <c r="A370" s="38"/>
      <c r="B370" s="41"/>
      <c r="C370" s="32"/>
      <c r="D370" s="15" t="s">
        <v>9</v>
      </c>
      <c r="E370" s="5">
        <f t="shared" si="142"/>
        <v>0</v>
      </c>
      <c r="F370" s="5">
        <v>0</v>
      </c>
      <c r="G370" s="5">
        <v>0</v>
      </c>
      <c r="H370" s="5">
        <v>0</v>
      </c>
      <c r="I370" s="5">
        <v>0</v>
      </c>
      <c r="J370" s="35"/>
    </row>
    <row r="371" spans="1:10" ht="30.75" thickBot="1" x14ac:dyDescent="0.3">
      <c r="A371" s="38"/>
      <c r="B371" s="41"/>
      <c r="C371" s="32"/>
      <c r="D371" s="15" t="s">
        <v>10</v>
      </c>
      <c r="E371" s="5">
        <f t="shared" si="142"/>
        <v>0</v>
      </c>
      <c r="F371" s="5">
        <v>0</v>
      </c>
      <c r="G371" s="5">
        <v>0</v>
      </c>
      <c r="H371" s="5">
        <v>0</v>
      </c>
      <c r="I371" s="5">
        <v>0</v>
      </c>
      <c r="J371" s="35"/>
    </row>
    <row r="372" spans="1:10" ht="16.5" thickBot="1" x14ac:dyDescent="0.3">
      <c r="A372" s="39"/>
      <c r="B372" s="42"/>
      <c r="C372" s="33"/>
      <c r="D372" s="15" t="s">
        <v>11</v>
      </c>
      <c r="E372" s="5">
        <f>E368+E369+E370+E371</f>
        <v>40000</v>
      </c>
      <c r="F372" s="5">
        <f t="shared" ref="F372:I372" si="143">F368+F369+F370+F371</f>
        <v>40000</v>
      </c>
      <c r="G372" s="5">
        <f t="shared" si="143"/>
        <v>0</v>
      </c>
      <c r="H372" s="5">
        <f t="shared" si="143"/>
        <v>0</v>
      </c>
      <c r="I372" s="5">
        <f t="shared" si="143"/>
        <v>0</v>
      </c>
      <c r="J372" s="36"/>
    </row>
    <row r="373" spans="1:10" ht="45.75" thickBot="1" x14ac:dyDescent="0.3">
      <c r="A373" s="37" t="s">
        <v>177</v>
      </c>
      <c r="B373" s="40" t="s">
        <v>159</v>
      </c>
      <c r="C373" s="31" t="s">
        <v>7</v>
      </c>
      <c r="D373" s="15" t="s">
        <v>67</v>
      </c>
      <c r="E373" s="5">
        <f>F373+G373+H373+I373</f>
        <v>22000</v>
      </c>
      <c r="F373" s="5">
        <v>0</v>
      </c>
      <c r="G373" s="5">
        <f>G378</f>
        <v>22000</v>
      </c>
      <c r="H373" s="5">
        <f t="shared" ref="H373:I373" si="144">H378</f>
        <v>0</v>
      </c>
      <c r="I373" s="5">
        <f t="shared" si="144"/>
        <v>0</v>
      </c>
      <c r="J373" s="34"/>
    </row>
    <row r="374" spans="1:10" ht="45.75" thickBot="1" x14ac:dyDescent="0.3">
      <c r="A374" s="38"/>
      <c r="B374" s="41"/>
      <c r="C374" s="32"/>
      <c r="D374" s="15" t="s">
        <v>8</v>
      </c>
      <c r="E374" s="5">
        <f t="shared" ref="E374:E376" si="145">F374+G374+H374+I374</f>
        <v>0</v>
      </c>
      <c r="F374" s="5">
        <v>0</v>
      </c>
      <c r="G374" s="5">
        <v>0</v>
      </c>
      <c r="H374" s="5">
        <v>0</v>
      </c>
      <c r="I374" s="5">
        <v>0</v>
      </c>
      <c r="J374" s="35"/>
    </row>
    <row r="375" spans="1:10" ht="45.75" thickBot="1" x14ac:dyDescent="0.3">
      <c r="A375" s="38"/>
      <c r="B375" s="41"/>
      <c r="C375" s="32"/>
      <c r="D375" s="15" t="s">
        <v>9</v>
      </c>
      <c r="E375" s="5">
        <f t="shared" si="145"/>
        <v>0</v>
      </c>
      <c r="F375" s="5">
        <v>0</v>
      </c>
      <c r="G375" s="5">
        <v>0</v>
      </c>
      <c r="H375" s="5">
        <v>0</v>
      </c>
      <c r="I375" s="5">
        <v>0</v>
      </c>
      <c r="J375" s="35"/>
    </row>
    <row r="376" spans="1:10" ht="30.75" thickBot="1" x14ac:dyDescent="0.3">
      <c r="A376" s="38"/>
      <c r="B376" s="41"/>
      <c r="C376" s="32"/>
      <c r="D376" s="15" t="s">
        <v>10</v>
      </c>
      <c r="E376" s="5">
        <f t="shared" si="145"/>
        <v>0</v>
      </c>
      <c r="F376" s="5">
        <v>0</v>
      </c>
      <c r="G376" s="5">
        <v>0</v>
      </c>
      <c r="H376" s="5">
        <v>0</v>
      </c>
      <c r="I376" s="5">
        <v>0</v>
      </c>
      <c r="J376" s="35"/>
    </row>
    <row r="377" spans="1:10" ht="16.5" thickBot="1" x14ac:dyDescent="0.3">
      <c r="A377" s="39"/>
      <c r="B377" s="42"/>
      <c r="C377" s="33"/>
      <c r="D377" s="15" t="s">
        <v>11</v>
      </c>
      <c r="E377" s="5">
        <f>E373+E374+E375+E376</f>
        <v>22000</v>
      </c>
      <c r="F377" s="5">
        <f t="shared" ref="F377:I377" si="146">F373+F374+F375+F376</f>
        <v>0</v>
      </c>
      <c r="G377" s="5">
        <f t="shared" si="146"/>
        <v>22000</v>
      </c>
      <c r="H377" s="5">
        <f t="shared" si="146"/>
        <v>0</v>
      </c>
      <c r="I377" s="5">
        <f t="shared" si="146"/>
        <v>0</v>
      </c>
      <c r="J377" s="36"/>
    </row>
    <row r="378" spans="1:10" ht="45.75" thickBot="1" x14ac:dyDescent="0.3">
      <c r="A378" s="37" t="s">
        <v>178</v>
      </c>
      <c r="B378" s="40" t="s">
        <v>160</v>
      </c>
      <c r="C378" s="31" t="s">
        <v>7</v>
      </c>
      <c r="D378" s="15" t="s">
        <v>67</v>
      </c>
      <c r="E378" s="5">
        <f>F378+G378+H378+I378</f>
        <v>22000</v>
      </c>
      <c r="F378" s="5">
        <v>0</v>
      </c>
      <c r="G378" s="5">
        <v>22000</v>
      </c>
      <c r="H378" s="5">
        <v>0</v>
      </c>
      <c r="I378" s="5">
        <v>0</v>
      </c>
      <c r="J378" s="34"/>
    </row>
    <row r="379" spans="1:10" ht="45.75" thickBot="1" x14ac:dyDescent="0.3">
      <c r="A379" s="38"/>
      <c r="B379" s="41"/>
      <c r="C379" s="32"/>
      <c r="D379" s="15" t="s">
        <v>8</v>
      </c>
      <c r="E379" s="5">
        <f t="shared" ref="E379:E381" si="147">F379+G379+H379+I379</f>
        <v>0</v>
      </c>
      <c r="F379" s="5">
        <v>0</v>
      </c>
      <c r="G379" s="5">
        <v>0</v>
      </c>
      <c r="H379" s="5">
        <v>0</v>
      </c>
      <c r="I379" s="5">
        <v>0</v>
      </c>
      <c r="J379" s="35"/>
    </row>
    <row r="380" spans="1:10" ht="45.75" thickBot="1" x14ac:dyDescent="0.3">
      <c r="A380" s="38"/>
      <c r="B380" s="41"/>
      <c r="C380" s="32"/>
      <c r="D380" s="15" t="s">
        <v>9</v>
      </c>
      <c r="E380" s="5">
        <f t="shared" si="147"/>
        <v>0</v>
      </c>
      <c r="F380" s="5">
        <v>0</v>
      </c>
      <c r="G380" s="5">
        <v>0</v>
      </c>
      <c r="H380" s="5">
        <v>0</v>
      </c>
      <c r="I380" s="5">
        <v>0</v>
      </c>
      <c r="J380" s="35"/>
    </row>
    <row r="381" spans="1:10" ht="30.75" thickBot="1" x14ac:dyDescent="0.3">
      <c r="A381" s="38"/>
      <c r="B381" s="41"/>
      <c r="C381" s="32"/>
      <c r="D381" s="15" t="s">
        <v>10</v>
      </c>
      <c r="E381" s="5">
        <f t="shared" si="147"/>
        <v>0</v>
      </c>
      <c r="F381" s="5">
        <v>0</v>
      </c>
      <c r="G381" s="5">
        <v>0</v>
      </c>
      <c r="H381" s="5">
        <v>0</v>
      </c>
      <c r="I381" s="5">
        <v>0</v>
      </c>
      <c r="J381" s="35"/>
    </row>
    <row r="382" spans="1:10" ht="16.5" thickBot="1" x14ac:dyDescent="0.3">
      <c r="A382" s="39"/>
      <c r="B382" s="42"/>
      <c r="C382" s="33"/>
      <c r="D382" s="15" t="s">
        <v>11</v>
      </c>
      <c r="E382" s="5">
        <f>E378+E379+E380+E381</f>
        <v>22000</v>
      </c>
      <c r="F382" s="5">
        <f t="shared" ref="F382:I382" si="148">F378+F379+F380+F381</f>
        <v>0</v>
      </c>
      <c r="G382" s="5">
        <f t="shared" si="148"/>
        <v>22000</v>
      </c>
      <c r="H382" s="5">
        <f t="shared" si="148"/>
        <v>0</v>
      </c>
      <c r="I382" s="5">
        <f t="shared" si="148"/>
        <v>0</v>
      </c>
      <c r="J382" s="36"/>
    </row>
    <row r="383" spans="1:10" ht="45.75" thickBot="1" x14ac:dyDescent="0.3">
      <c r="A383" s="37" t="s">
        <v>181</v>
      </c>
      <c r="B383" s="40" t="s">
        <v>57</v>
      </c>
      <c r="C383" s="31" t="s">
        <v>7</v>
      </c>
      <c r="D383" s="15" t="s">
        <v>67</v>
      </c>
      <c r="E383" s="5">
        <f>F383+G383+H383+I383</f>
        <v>2747000</v>
      </c>
      <c r="F383" s="5">
        <f>F388+F393</f>
        <v>1169000</v>
      </c>
      <c r="G383" s="5">
        <f>G388+G393+G398</f>
        <v>1178000</v>
      </c>
      <c r="H383" s="5">
        <f t="shared" ref="H383:I383" si="149">H388+H393+H398</f>
        <v>0</v>
      </c>
      <c r="I383" s="5">
        <f t="shared" si="149"/>
        <v>400000</v>
      </c>
      <c r="J383" s="34"/>
    </row>
    <row r="384" spans="1:10" ht="45.75" thickBot="1" x14ac:dyDescent="0.3">
      <c r="A384" s="38"/>
      <c r="B384" s="41"/>
      <c r="C384" s="32"/>
      <c r="D384" s="15" t="s">
        <v>8</v>
      </c>
      <c r="E384" s="5">
        <f t="shared" ref="E384:E386" si="150">F384+G384+H384+I384</f>
        <v>0</v>
      </c>
      <c r="F384" s="5">
        <f>F389</f>
        <v>0</v>
      </c>
      <c r="G384" s="5">
        <f t="shared" ref="G384:H386" si="151">G389</f>
        <v>0</v>
      </c>
      <c r="H384" s="5">
        <f t="shared" si="151"/>
        <v>0</v>
      </c>
      <c r="I384" s="5">
        <v>0</v>
      </c>
      <c r="J384" s="35"/>
    </row>
    <row r="385" spans="1:10" ht="45.75" thickBot="1" x14ac:dyDescent="0.3">
      <c r="A385" s="38"/>
      <c r="B385" s="41"/>
      <c r="C385" s="32"/>
      <c r="D385" s="15" t="s">
        <v>9</v>
      </c>
      <c r="E385" s="5">
        <f t="shared" si="150"/>
        <v>0</v>
      </c>
      <c r="F385" s="5">
        <f t="shared" ref="F385:F386" si="152">F390</f>
        <v>0</v>
      </c>
      <c r="G385" s="5">
        <f t="shared" si="151"/>
        <v>0</v>
      </c>
      <c r="H385" s="5">
        <f t="shared" si="151"/>
        <v>0</v>
      </c>
      <c r="I385" s="5">
        <v>0</v>
      </c>
      <c r="J385" s="35"/>
    </row>
    <row r="386" spans="1:10" ht="30.75" thickBot="1" x14ac:dyDescent="0.3">
      <c r="A386" s="38"/>
      <c r="B386" s="41"/>
      <c r="C386" s="32"/>
      <c r="D386" s="15" t="s">
        <v>10</v>
      </c>
      <c r="E386" s="5">
        <f t="shared" si="150"/>
        <v>0</v>
      </c>
      <c r="F386" s="5">
        <f t="shared" si="152"/>
        <v>0</v>
      </c>
      <c r="G386" s="5">
        <f t="shared" si="151"/>
        <v>0</v>
      </c>
      <c r="H386" s="5">
        <f t="shared" si="151"/>
        <v>0</v>
      </c>
      <c r="I386" s="5">
        <v>0</v>
      </c>
      <c r="J386" s="35"/>
    </row>
    <row r="387" spans="1:10" ht="16.5" thickBot="1" x14ac:dyDescent="0.3">
      <c r="A387" s="39"/>
      <c r="B387" s="42"/>
      <c r="C387" s="33"/>
      <c r="D387" s="15" t="s">
        <v>11</v>
      </c>
      <c r="E387" s="5">
        <f>E383+E384+E385+E386</f>
        <v>2747000</v>
      </c>
      <c r="F387" s="5">
        <f t="shared" ref="F387:I387" si="153">F383+F384+F385+F386</f>
        <v>1169000</v>
      </c>
      <c r="G387" s="5">
        <f t="shared" si="153"/>
        <v>1178000</v>
      </c>
      <c r="H387" s="5">
        <f t="shared" si="153"/>
        <v>0</v>
      </c>
      <c r="I387" s="5">
        <f t="shared" si="153"/>
        <v>400000</v>
      </c>
      <c r="J387" s="36"/>
    </row>
    <row r="388" spans="1:10" ht="45.75" thickBot="1" x14ac:dyDescent="0.3">
      <c r="A388" s="37" t="s">
        <v>182</v>
      </c>
      <c r="B388" s="40" t="s">
        <v>58</v>
      </c>
      <c r="C388" s="31" t="s">
        <v>7</v>
      </c>
      <c r="D388" s="15" t="s">
        <v>67</v>
      </c>
      <c r="E388" s="5">
        <f>F388+G388+H388+I388</f>
        <v>1938000</v>
      </c>
      <c r="F388" s="5">
        <v>769000</v>
      </c>
      <c r="G388" s="5">
        <v>769000</v>
      </c>
      <c r="H388" s="5">
        <v>0</v>
      </c>
      <c r="I388" s="5">
        <v>400000</v>
      </c>
      <c r="J388" s="34"/>
    </row>
    <row r="389" spans="1:10" ht="45.75" thickBot="1" x14ac:dyDescent="0.3">
      <c r="A389" s="38"/>
      <c r="B389" s="41"/>
      <c r="C389" s="32"/>
      <c r="D389" s="15" t="s">
        <v>8</v>
      </c>
      <c r="E389" s="5">
        <f t="shared" ref="E389:E391" si="154">F389+G389+H389+I389</f>
        <v>0</v>
      </c>
      <c r="F389" s="5">
        <v>0</v>
      </c>
      <c r="G389" s="5">
        <v>0</v>
      </c>
      <c r="H389" s="5">
        <v>0</v>
      </c>
      <c r="I389" s="5">
        <v>0</v>
      </c>
      <c r="J389" s="35"/>
    </row>
    <row r="390" spans="1:10" ht="45.75" thickBot="1" x14ac:dyDescent="0.3">
      <c r="A390" s="38"/>
      <c r="B390" s="41"/>
      <c r="C390" s="32"/>
      <c r="D390" s="15" t="s">
        <v>9</v>
      </c>
      <c r="E390" s="5">
        <f t="shared" si="154"/>
        <v>0</v>
      </c>
      <c r="F390" s="5">
        <v>0</v>
      </c>
      <c r="G390" s="5">
        <v>0</v>
      </c>
      <c r="H390" s="5">
        <v>0</v>
      </c>
      <c r="I390" s="5">
        <v>0</v>
      </c>
      <c r="J390" s="35"/>
    </row>
    <row r="391" spans="1:10" ht="30.75" thickBot="1" x14ac:dyDescent="0.3">
      <c r="A391" s="38"/>
      <c r="B391" s="41"/>
      <c r="C391" s="32"/>
      <c r="D391" s="15" t="s">
        <v>10</v>
      </c>
      <c r="E391" s="5">
        <f t="shared" si="154"/>
        <v>0</v>
      </c>
      <c r="F391" s="5">
        <v>0</v>
      </c>
      <c r="G391" s="5">
        <v>0</v>
      </c>
      <c r="H391" s="5">
        <v>0</v>
      </c>
      <c r="I391" s="5">
        <v>0</v>
      </c>
      <c r="J391" s="35"/>
    </row>
    <row r="392" spans="1:10" ht="16.5" thickBot="1" x14ac:dyDescent="0.3">
      <c r="A392" s="39"/>
      <c r="B392" s="42"/>
      <c r="C392" s="33"/>
      <c r="D392" s="15" t="s">
        <v>11</v>
      </c>
      <c r="E392" s="5">
        <f>E388+E389+E390+E391</f>
        <v>1938000</v>
      </c>
      <c r="F392" s="5">
        <f t="shared" ref="F392:I392" si="155">F388+F389+F390+F391</f>
        <v>769000</v>
      </c>
      <c r="G392" s="5">
        <f t="shared" si="155"/>
        <v>769000</v>
      </c>
      <c r="H392" s="5">
        <f t="shared" si="155"/>
        <v>0</v>
      </c>
      <c r="I392" s="5">
        <f t="shared" si="155"/>
        <v>400000</v>
      </c>
      <c r="J392" s="36"/>
    </row>
    <row r="393" spans="1:10" ht="45.75" thickBot="1" x14ac:dyDescent="0.3">
      <c r="A393" s="37" t="s">
        <v>183</v>
      </c>
      <c r="B393" s="40" t="s">
        <v>92</v>
      </c>
      <c r="C393" s="31" t="s">
        <v>7</v>
      </c>
      <c r="D393" s="15" t="s">
        <v>67</v>
      </c>
      <c r="E393" s="5">
        <f>F393+G393+H393+I393</f>
        <v>800000</v>
      </c>
      <c r="F393" s="5">
        <v>400000</v>
      </c>
      <c r="G393" s="5">
        <v>400000</v>
      </c>
      <c r="H393" s="5">
        <v>0</v>
      </c>
      <c r="I393" s="5">
        <v>0</v>
      </c>
      <c r="J393" s="34"/>
    </row>
    <row r="394" spans="1:10" ht="45.75" thickBot="1" x14ac:dyDescent="0.3">
      <c r="A394" s="38"/>
      <c r="B394" s="41"/>
      <c r="C394" s="32"/>
      <c r="D394" s="15" t="s">
        <v>8</v>
      </c>
      <c r="E394" s="5">
        <f t="shared" ref="E394:E396" si="156">F394+G394+H394+I394</f>
        <v>0</v>
      </c>
      <c r="F394" s="5">
        <v>0</v>
      </c>
      <c r="G394" s="5">
        <v>0</v>
      </c>
      <c r="H394" s="5">
        <v>0</v>
      </c>
      <c r="I394" s="5">
        <v>0</v>
      </c>
      <c r="J394" s="61"/>
    </row>
    <row r="395" spans="1:10" ht="45.75" thickBot="1" x14ac:dyDescent="0.3">
      <c r="A395" s="38"/>
      <c r="B395" s="41"/>
      <c r="C395" s="32"/>
      <c r="D395" s="15" t="s">
        <v>9</v>
      </c>
      <c r="E395" s="5">
        <f t="shared" si="156"/>
        <v>0</v>
      </c>
      <c r="F395" s="5">
        <v>0</v>
      </c>
      <c r="G395" s="5">
        <v>0</v>
      </c>
      <c r="H395" s="5">
        <v>0</v>
      </c>
      <c r="I395" s="5">
        <v>0</v>
      </c>
      <c r="J395" s="61"/>
    </row>
    <row r="396" spans="1:10" ht="30.75" thickBot="1" x14ac:dyDescent="0.3">
      <c r="A396" s="38"/>
      <c r="B396" s="41"/>
      <c r="C396" s="32"/>
      <c r="D396" s="15" t="s">
        <v>10</v>
      </c>
      <c r="E396" s="5">
        <f t="shared" si="156"/>
        <v>0</v>
      </c>
      <c r="F396" s="5">
        <v>0</v>
      </c>
      <c r="G396" s="5">
        <v>0</v>
      </c>
      <c r="H396" s="5">
        <v>0</v>
      </c>
      <c r="I396" s="5">
        <v>0</v>
      </c>
      <c r="J396" s="61"/>
    </row>
    <row r="397" spans="1:10" ht="16.5" thickBot="1" x14ac:dyDescent="0.3">
      <c r="A397" s="39"/>
      <c r="B397" s="42"/>
      <c r="C397" s="33"/>
      <c r="D397" s="15" t="s">
        <v>11</v>
      </c>
      <c r="E397" s="5">
        <f>E393+E394+E395+E396</f>
        <v>800000</v>
      </c>
      <c r="F397" s="5">
        <f t="shared" ref="F397:I397" si="157">F393+F394+F395+F396</f>
        <v>400000</v>
      </c>
      <c r="G397" s="5">
        <f t="shared" si="157"/>
        <v>400000</v>
      </c>
      <c r="H397" s="5">
        <f t="shared" si="157"/>
        <v>0</v>
      </c>
      <c r="I397" s="5">
        <f t="shared" si="157"/>
        <v>0</v>
      </c>
      <c r="J397" s="62"/>
    </row>
    <row r="398" spans="1:10" ht="45.75" customHeight="1" thickBot="1" x14ac:dyDescent="0.3">
      <c r="A398" s="37" t="s">
        <v>184</v>
      </c>
      <c r="B398" s="40" t="s">
        <v>161</v>
      </c>
      <c r="C398" s="31" t="s">
        <v>7</v>
      </c>
      <c r="D398" s="15" t="s">
        <v>67</v>
      </c>
      <c r="E398" s="5">
        <f>F398+G398+H398+I398</f>
        <v>9000</v>
      </c>
      <c r="F398" s="5">
        <v>0</v>
      </c>
      <c r="G398" s="5">
        <v>9000</v>
      </c>
      <c r="H398" s="5">
        <v>0</v>
      </c>
      <c r="I398" s="5">
        <v>0</v>
      </c>
      <c r="J398" s="34"/>
    </row>
    <row r="399" spans="1:10" ht="45.75" thickBot="1" x14ac:dyDescent="0.3">
      <c r="A399" s="38"/>
      <c r="B399" s="41"/>
      <c r="C399" s="32"/>
      <c r="D399" s="15" t="s">
        <v>8</v>
      </c>
      <c r="E399" s="5">
        <f t="shared" ref="E399:E401" si="158">F399+G399+H399+I399</f>
        <v>0</v>
      </c>
      <c r="F399" s="5">
        <v>0</v>
      </c>
      <c r="G399" s="5">
        <v>0</v>
      </c>
      <c r="H399" s="5">
        <v>0</v>
      </c>
      <c r="I399" s="5">
        <v>0</v>
      </c>
      <c r="J399" s="61"/>
    </row>
    <row r="400" spans="1:10" ht="45.75" thickBot="1" x14ac:dyDescent="0.3">
      <c r="A400" s="38"/>
      <c r="B400" s="41"/>
      <c r="C400" s="32"/>
      <c r="D400" s="15" t="s">
        <v>9</v>
      </c>
      <c r="E400" s="5">
        <f t="shared" si="158"/>
        <v>0</v>
      </c>
      <c r="F400" s="5">
        <v>0</v>
      </c>
      <c r="G400" s="5">
        <v>0</v>
      </c>
      <c r="H400" s="5">
        <v>0</v>
      </c>
      <c r="I400" s="5">
        <v>0</v>
      </c>
      <c r="J400" s="61"/>
    </row>
    <row r="401" spans="1:10" ht="30.75" thickBot="1" x14ac:dyDescent="0.3">
      <c r="A401" s="38"/>
      <c r="B401" s="41"/>
      <c r="C401" s="32"/>
      <c r="D401" s="15" t="s">
        <v>10</v>
      </c>
      <c r="E401" s="5">
        <f t="shared" si="158"/>
        <v>0</v>
      </c>
      <c r="F401" s="5">
        <v>0</v>
      </c>
      <c r="G401" s="5">
        <v>0</v>
      </c>
      <c r="H401" s="5">
        <v>0</v>
      </c>
      <c r="I401" s="5">
        <v>0</v>
      </c>
      <c r="J401" s="61"/>
    </row>
    <row r="402" spans="1:10" ht="16.5" thickBot="1" x14ac:dyDescent="0.3">
      <c r="A402" s="39"/>
      <c r="B402" s="42"/>
      <c r="C402" s="33"/>
      <c r="D402" s="15" t="s">
        <v>11</v>
      </c>
      <c r="E402" s="5">
        <f>E398+E399+E400+E401</f>
        <v>9000</v>
      </c>
      <c r="F402" s="5">
        <f t="shared" ref="F402:I402" si="159">F398+F399+F400+F401</f>
        <v>0</v>
      </c>
      <c r="G402" s="5">
        <f t="shared" si="159"/>
        <v>9000</v>
      </c>
      <c r="H402" s="5">
        <f t="shared" si="159"/>
        <v>0</v>
      </c>
      <c r="I402" s="5">
        <f t="shared" si="159"/>
        <v>0</v>
      </c>
      <c r="J402" s="62"/>
    </row>
    <row r="403" spans="1:10" ht="45.75" customHeight="1" thickBot="1" x14ac:dyDescent="0.3">
      <c r="A403" s="37">
        <v>45</v>
      </c>
      <c r="B403" s="40" t="s">
        <v>81</v>
      </c>
      <c r="C403" s="31" t="s">
        <v>7</v>
      </c>
      <c r="D403" s="15" t="s">
        <v>67</v>
      </c>
      <c r="E403" s="5">
        <f>F403+G403+H403+I403</f>
        <v>1284000</v>
      </c>
      <c r="F403" s="5">
        <f>F408</f>
        <v>321000</v>
      </c>
      <c r="G403" s="5">
        <f t="shared" ref="G403:I406" si="160">G408</f>
        <v>321000</v>
      </c>
      <c r="H403" s="5">
        <f t="shared" si="160"/>
        <v>321000</v>
      </c>
      <c r="I403" s="5">
        <f t="shared" si="160"/>
        <v>321000</v>
      </c>
      <c r="J403" s="34" t="s">
        <v>143</v>
      </c>
    </row>
    <row r="404" spans="1:10" ht="45.75" thickBot="1" x14ac:dyDescent="0.3">
      <c r="A404" s="38"/>
      <c r="B404" s="41"/>
      <c r="C404" s="32"/>
      <c r="D404" s="15" t="s">
        <v>8</v>
      </c>
      <c r="E404" s="5">
        <f t="shared" ref="E404:E406" si="161">F404+G404+H404+I404</f>
        <v>0</v>
      </c>
      <c r="F404" s="5">
        <f t="shared" ref="F404:F406" si="162">F409</f>
        <v>0</v>
      </c>
      <c r="G404" s="5">
        <f t="shared" si="160"/>
        <v>0</v>
      </c>
      <c r="H404" s="5">
        <f t="shared" si="160"/>
        <v>0</v>
      </c>
      <c r="I404" s="5">
        <f t="shared" si="160"/>
        <v>0</v>
      </c>
      <c r="J404" s="35"/>
    </row>
    <row r="405" spans="1:10" ht="45.75" thickBot="1" x14ac:dyDescent="0.3">
      <c r="A405" s="38"/>
      <c r="B405" s="41"/>
      <c r="C405" s="32"/>
      <c r="D405" s="15" t="s">
        <v>9</v>
      </c>
      <c r="E405" s="5">
        <f t="shared" si="161"/>
        <v>0</v>
      </c>
      <c r="F405" s="5">
        <f t="shared" si="162"/>
        <v>0</v>
      </c>
      <c r="G405" s="5">
        <f t="shared" si="160"/>
        <v>0</v>
      </c>
      <c r="H405" s="5">
        <f t="shared" si="160"/>
        <v>0</v>
      </c>
      <c r="I405" s="5">
        <f t="shared" si="160"/>
        <v>0</v>
      </c>
      <c r="J405" s="35"/>
    </row>
    <row r="406" spans="1:10" ht="30.75" thickBot="1" x14ac:dyDescent="0.3">
      <c r="A406" s="38"/>
      <c r="B406" s="41"/>
      <c r="C406" s="32"/>
      <c r="D406" s="15" t="s">
        <v>10</v>
      </c>
      <c r="E406" s="5">
        <f t="shared" si="161"/>
        <v>0</v>
      </c>
      <c r="F406" s="5">
        <f t="shared" si="162"/>
        <v>0</v>
      </c>
      <c r="G406" s="5">
        <f t="shared" si="160"/>
        <v>0</v>
      </c>
      <c r="H406" s="5">
        <f t="shared" si="160"/>
        <v>0</v>
      </c>
      <c r="I406" s="5">
        <f t="shared" si="160"/>
        <v>0</v>
      </c>
      <c r="J406" s="35"/>
    </row>
    <row r="407" spans="1:10" ht="16.5" thickBot="1" x14ac:dyDescent="0.3">
      <c r="A407" s="39"/>
      <c r="B407" s="42"/>
      <c r="C407" s="33"/>
      <c r="D407" s="15" t="s">
        <v>11</v>
      </c>
      <c r="E407" s="5">
        <f>E403+E404+E405+E406</f>
        <v>1284000</v>
      </c>
      <c r="F407" s="5">
        <f t="shared" ref="F407:I407" si="163">F403+F404+F405+F406</f>
        <v>321000</v>
      </c>
      <c r="G407" s="5">
        <f t="shared" si="163"/>
        <v>321000</v>
      </c>
      <c r="H407" s="5">
        <f t="shared" si="163"/>
        <v>321000</v>
      </c>
      <c r="I407" s="5">
        <f t="shared" si="163"/>
        <v>321000</v>
      </c>
      <c r="J407" s="36"/>
    </row>
    <row r="408" spans="1:10" ht="45.75" thickBot="1" x14ac:dyDescent="0.3">
      <c r="A408" s="37" t="s">
        <v>185</v>
      </c>
      <c r="B408" s="40" t="s">
        <v>59</v>
      </c>
      <c r="C408" s="31" t="s">
        <v>7</v>
      </c>
      <c r="D408" s="15" t="s">
        <v>67</v>
      </c>
      <c r="E408" s="5">
        <f>F408+G408+I408</f>
        <v>963000</v>
      </c>
      <c r="F408" s="5">
        <f>F413+F418+F423</f>
        <v>321000</v>
      </c>
      <c r="G408" s="5">
        <f t="shared" ref="G408:H408" si="164">G413+G418+G423</f>
        <v>321000</v>
      </c>
      <c r="H408" s="5">
        <f t="shared" si="164"/>
        <v>321000</v>
      </c>
      <c r="I408" s="5">
        <f>I413+I418+I423</f>
        <v>321000</v>
      </c>
      <c r="J408" s="34"/>
    </row>
    <row r="409" spans="1:10" ht="45.75" thickBot="1" x14ac:dyDescent="0.3">
      <c r="A409" s="38"/>
      <c r="B409" s="41"/>
      <c r="C409" s="32"/>
      <c r="D409" s="15" t="s">
        <v>8</v>
      </c>
      <c r="E409" s="5">
        <f t="shared" ref="E409:E411" si="165">F409+G409+I409</f>
        <v>0</v>
      </c>
      <c r="F409" s="5">
        <f t="shared" ref="F409:F411" si="166">F414+F419</f>
        <v>0</v>
      </c>
      <c r="G409" s="5">
        <f t="shared" ref="G409:H411" si="167">G414+G419</f>
        <v>0</v>
      </c>
      <c r="H409" s="5">
        <f t="shared" si="167"/>
        <v>0</v>
      </c>
      <c r="I409" s="5">
        <v>0</v>
      </c>
      <c r="J409" s="35"/>
    </row>
    <row r="410" spans="1:10" ht="45.75" thickBot="1" x14ac:dyDescent="0.3">
      <c r="A410" s="38"/>
      <c r="B410" s="41"/>
      <c r="C410" s="32"/>
      <c r="D410" s="15" t="s">
        <v>9</v>
      </c>
      <c r="E410" s="5">
        <f t="shared" si="165"/>
        <v>0</v>
      </c>
      <c r="F410" s="5">
        <f t="shared" si="166"/>
        <v>0</v>
      </c>
      <c r="G410" s="5">
        <f t="shared" si="167"/>
        <v>0</v>
      </c>
      <c r="H410" s="5">
        <f t="shared" si="167"/>
        <v>0</v>
      </c>
      <c r="I410" s="5">
        <v>0</v>
      </c>
      <c r="J410" s="35"/>
    </row>
    <row r="411" spans="1:10" ht="30.75" thickBot="1" x14ac:dyDescent="0.3">
      <c r="A411" s="38"/>
      <c r="B411" s="41"/>
      <c r="C411" s="32"/>
      <c r="D411" s="15" t="s">
        <v>10</v>
      </c>
      <c r="E411" s="5">
        <f t="shared" si="165"/>
        <v>0</v>
      </c>
      <c r="F411" s="5">
        <f t="shared" si="166"/>
        <v>0</v>
      </c>
      <c r="G411" s="5">
        <f t="shared" si="167"/>
        <v>0</v>
      </c>
      <c r="H411" s="5">
        <f t="shared" si="167"/>
        <v>0</v>
      </c>
      <c r="I411" s="5">
        <v>0</v>
      </c>
      <c r="J411" s="35"/>
    </row>
    <row r="412" spans="1:10" ht="16.5" thickBot="1" x14ac:dyDescent="0.3">
      <c r="A412" s="39"/>
      <c r="B412" s="42"/>
      <c r="C412" s="33"/>
      <c r="D412" s="15" t="s">
        <v>11</v>
      </c>
      <c r="E412" s="5">
        <f>E408+E409+E410+E411</f>
        <v>963000</v>
      </c>
      <c r="F412" s="5">
        <f t="shared" ref="F412:I412" si="168">F408+F409+F410+F411</f>
        <v>321000</v>
      </c>
      <c r="G412" s="5">
        <f t="shared" si="168"/>
        <v>321000</v>
      </c>
      <c r="H412" s="5">
        <f t="shared" si="168"/>
        <v>321000</v>
      </c>
      <c r="I412" s="5">
        <f t="shared" si="168"/>
        <v>321000</v>
      </c>
      <c r="J412" s="36"/>
    </row>
    <row r="413" spans="1:10" ht="45.75" thickBot="1" x14ac:dyDescent="0.3">
      <c r="A413" s="37" t="s">
        <v>186</v>
      </c>
      <c r="B413" s="40" t="s">
        <v>60</v>
      </c>
      <c r="C413" s="31" t="s">
        <v>7</v>
      </c>
      <c r="D413" s="15" t="s">
        <v>67</v>
      </c>
      <c r="E413" s="5">
        <f>F413+G413+H413+I413</f>
        <v>910000</v>
      </c>
      <c r="F413" s="5">
        <v>250000</v>
      </c>
      <c r="G413" s="5">
        <v>220000</v>
      </c>
      <c r="H413" s="5">
        <v>220000</v>
      </c>
      <c r="I413" s="5">
        <v>220000</v>
      </c>
      <c r="J413" s="34"/>
    </row>
    <row r="414" spans="1:10" ht="45.75" thickBot="1" x14ac:dyDescent="0.3">
      <c r="A414" s="38"/>
      <c r="B414" s="41"/>
      <c r="C414" s="32"/>
      <c r="D414" s="15" t="s">
        <v>8</v>
      </c>
      <c r="E414" s="5">
        <f t="shared" ref="E414:E416" si="169">F414+G414+H414+I414</f>
        <v>0</v>
      </c>
      <c r="F414" s="5">
        <v>0</v>
      </c>
      <c r="G414" s="5">
        <v>0</v>
      </c>
      <c r="H414" s="5">
        <v>0</v>
      </c>
      <c r="I414" s="5">
        <v>0</v>
      </c>
      <c r="J414" s="35"/>
    </row>
    <row r="415" spans="1:10" ht="45.75" thickBot="1" x14ac:dyDescent="0.3">
      <c r="A415" s="38"/>
      <c r="B415" s="41"/>
      <c r="C415" s="32"/>
      <c r="D415" s="15" t="s">
        <v>9</v>
      </c>
      <c r="E415" s="5">
        <f t="shared" si="169"/>
        <v>0</v>
      </c>
      <c r="F415" s="5">
        <v>0</v>
      </c>
      <c r="G415" s="5">
        <v>0</v>
      </c>
      <c r="H415" s="5">
        <v>0</v>
      </c>
      <c r="I415" s="5">
        <v>0</v>
      </c>
      <c r="J415" s="35"/>
    </row>
    <row r="416" spans="1:10" ht="30.75" thickBot="1" x14ac:dyDescent="0.3">
      <c r="A416" s="38"/>
      <c r="B416" s="41"/>
      <c r="C416" s="32"/>
      <c r="D416" s="15" t="s">
        <v>10</v>
      </c>
      <c r="E416" s="5">
        <f t="shared" si="169"/>
        <v>0</v>
      </c>
      <c r="F416" s="5">
        <v>0</v>
      </c>
      <c r="G416" s="5">
        <v>0</v>
      </c>
      <c r="H416" s="5">
        <v>0</v>
      </c>
      <c r="I416" s="5">
        <v>0</v>
      </c>
      <c r="J416" s="35"/>
    </row>
    <row r="417" spans="1:10" ht="16.5" thickBot="1" x14ac:dyDescent="0.3">
      <c r="A417" s="39"/>
      <c r="B417" s="42"/>
      <c r="C417" s="33"/>
      <c r="D417" s="15" t="s">
        <v>11</v>
      </c>
      <c r="E417" s="5">
        <f>E413+E414+E415+E416</f>
        <v>910000</v>
      </c>
      <c r="F417" s="5">
        <f t="shared" ref="F417:I417" si="170">F413+F414+F415+F416</f>
        <v>250000</v>
      </c>
      <c r="G417" s="5">
        <f t="shared" si="170"/>
        <v>220000</v>
      </c>
      <c r="H417" s="5">
        <f t="shared" si="170"/>
        <v>220000</v>
      </c>
      <c r="I417" s="5">
        <f t="shared" si="170"/>
        <v>220000</v>
      </c>
      <c r="J417" s="36"/>
    </row>
    <row r="418" spans="1:10" ht="45.75" thickBot="1" x14ac:dyDescent="0.3">
      <c r="A418" s="37" t="s">
        <v>187</v>
      </c>
      <c r="B418" s="40" t="s">
        <v>61</v>
      </c>
      <c r="C418" s="31" t="s">
        <v>7</v>
      </c>
      <c r="D418" s="15" t="s">
        <v>67</v>
      </c>
      <c r="E418" s="5">
        <f>F418+G418+H418+I418</f>
        <v>367200</v>
      </c>
      <c r="F418" s="5">
        <v>64200</v>
      </c>
      <c r="G418" s="5">
        <v>101000</v>
      </c>
      <c r="H418" s="5">
        <v>101000</v>
      </c>
      <c r="I418" s="5">
        <v>101000</v>
      </c>
      <c r="J418" s="34"/>
    </row>
    <row r="419" spans="1:10" ht="45.75" thickBot="1" x14ac:dyDescent="0.3">
      <c r="A419" s="38"/>
      <c r="B419" s="41"/>
      <c r="C419" s="32"/>
      <c r="D419" s="15" t="s">
        <v>8</v>
      </c>
      <c r="E419" s="5">
        <f t="shared" ref="E419:E421" si="171">F419+G419+H419+I419</f>
        <v>0</v>
      </c>
      <c r="F419" s="5">
        <v>0</v>
      </c>
      <c r="G419" s="5">
        <v>0</v>
      </c>
      <c r="H419" s="5">
        <v>0</v>
      </c>
      <c r="I419" s="5">
        <v>0</v>
      </c>
      <c r="J419" s="35"/>
    </row>
    <row r="420" spans="1:10" ht="45.75" thickBot="1" x14ac:dyDescent="0.3">
      <c r="A420" s="38"/>
      <c r="B420" s="41"/>
      <c r="C420" s="32"/>
      <c r="D420" s="15" t="s">
        <v>9</v>
      </c>
      <c r="E420" s="5">
        <f t="shared" si="171"/>
        <v>0</v>
      </c>
      <c r="F420" s="5">
        <v>0</v>
      </c>
      <c r="G420" s="5">
        <v>0</v>
      </c>
      <c r="H420" s="5">
        <v>0</v>
      </c>
      <c r="I420" s="5">
        <v>0</v>
      </c>
      <c r="J420" s="35"/>
    </row>
    <row r="421" spans="1:10" ht="30.75" thickBot="1" x14ac:dyDescent="0.3">
      <c r="A421" s="38"/>
      <c r="B421" s="41"/>
      <c r="C421" s="32"/>
      <c r="D421" s="15" t="s">
        <v>10</v>
      </c>
      <c r="E421" s="5">
        <f t="shared" si="171"/>
        <v>0</v>
      </c>
      <c r="F421" s="5">
        <v>0</v>
      </c>
      <c r="G421" s="5">
        <v>0</v>
      </c>
      <c r="H421" s="5">
        <v>0</v>
      </c>
      <c r="I421" s="5">
        <v>0</v>
      </c>
      <c r="J421" s="35"/>
    </row>
    <row r="422" spans="1:10" ht="16.5" thickBot="1" x14ac:dyDescent="0.3">
      <c r="A422" s="39"/>
      <c r="B422" s="42"/>
      <c r="C422" s="33"/>
      <c r="D422" s="15" t="s">
        <v>11</v>
      </c>
      <c r="E422" s="5">
        <f>E418+E419+E420+E421</f>
        <v>367200</v>
      </c>
      <c r="F422" s="5">
        <f t="shared" ref="F422:I422" si="172">F418+F419+F420+F421</f>
        <v>64200</v>
      </c>
      <c r="G422" s="5">
        <f t="shared" si="172"/>
        <v>101000</v>
      </c>
      <c r="H422" s="5">
        <f t="shared" si="172"/>
        <v>101000</v>
      </c>
      <c r="I422" s="5">
        <f t="shared" si="172"/>
        <v>101000</v>
      </c>
      <c r="J422" s="36"/>
    </row>
    <row r="423" spans="1:10" ht="45.75" thickBot="1" x14ac:dyDescent="0.3">
      <c r="A423" s="37" t="s">
        <v>188</v>
      </c>
      <c r="B423" s="40" t="s">
        <v>137</v>
      </c>
      <c r="C423" s="31" t="s">
        <v>7</v>
      </c>
      <c r="D423" s="15" t="s">
        <v>67</v>
      </c>
      <c r="E423" s="5">
        <f>F423+G423+H423+I423</f>
        <v>6800</v>
      </c>
      <c r="F423" s="5">
        <v>6800</v>
      </c>
      <c r="G423" s="5">
        <v>0</v>
      </c>
      <c r="H423" s="5">
        <v>0</v>
      </c>
      <c r="I423" s="5">
        <v>0</v>
      </c>
      <c r="J423" s="34"/>
    </row>
    <row r="424" spans="1:10" ht="45.75" thickBot="1" x14ac:dyDescent="0.3">
      <c r="A424" s="38"/>
      <c r="B424" s="41"/>
      <c r="C424" s="32"/>
      <c r="D424" s="15" t="s">
        <v>8</v>
      </c>
      <c r="E424" s="5">
        <f t="shared" ref="E424:E426" si="173">F424+G424+H424+I424</f>
        <v>0</v>
      </c>
      <c r="F424" s="5">
        <v>0</v>
      </c>
      <c r="G424" s="5">
        <v>0</v>
      </c>
      <c r="H424" s="5">
        <v>0</v>
      </c>
      <c r="I424" s="5">
        <v>0</v>
      </c>
      <c r="J424" s="35"/>
    </row>
    <row r="425" spans="1:10" ht="45.75" thickBot="1" x14ac:dyDescent="0.3">
      <c r="A425" s="38"/>
      <c r="B425" s="41"/>
      <c r="C425" s="32"/>
      <c r="D425" s="15" t="s">
        <v>9</v>
      </c>
      <c r="E425" s="5">
        <f t="shared" si="173"/>
        <v>0</v>
      </c>
      <c r="F425" s="5">
        <v>0</v>
      </c>
      <c r="G425" s="5">
        <v>0</v>
      </c>
      <c r="H425" s="5">
        <v>0</v>
      </c>
      <c r="I425" s="5">
        <v>0</v>
      </c>
      <c r="J425" s="35"/>
    </row>
    <row r="426" spans="1:10" ht="30.75" thickBot="1" x14ac:dyDescent="0.3">
      <c r="A426" s="38"/>
      <c r="B426" s="41"/>
      <c r="C426" s="32"/>
      <c r="D426" s="15" t="s">
        <v>10</v>
      </c>
      <c r="E426" s="5">
        <f t="shared" si="173"/>
        <v>0</v>
      </c>
      <c r="F426" s="5">
        <v>0</v>
      </c>
      <c r="G426" s="5">
        <v>0</v>
      </c>
      <c r="H426" s="5">
        <v>0</v>
      </c>
      <c r="I426" s="5">
        <v>0</v>
      </c>
      <c r="J426" s="35"/>
    </row>
    <row r="427" spans="1:10" ht="16.5" thickBot="1" x14ac:dyDescent="0.3">
      <c r="A427" s="39"/>
      <c r="B427" s="42"/>
      <c r="C427" s="33"/>
      <c r="D427" s="15" t="s">
        <v>11</v>
      </c>
      <c r="E427" s="5">
        <f>E423+E424+E425+E426</f>
        <v>6800</v>
      </c>
      <c r="F427" s="5">
        <f t="shared" ref="F427:I427" si="174">F423+F424+F425+F426</f>
        <v>6800</v>
      </c>
      <c r="G427" s="5">
        <f t="shared" si="174"/>
        <v>0</v>
      </c>
      <c r="H427" s="5">
        <f t="shared" si="174"/>
        <v>0</v>
      </c>
      <c r="I427" s="5">
        <f t="shared" si="174"/>
        <v>0</v>
      </c>
      <c r="J427" s="36"/>
    </row>
    <row r="428" spans="1:10" ht="45.75" customHeight="1" thickBot="1" x14ac:dyDescent="0.3">
      <c r="A428" s="37">
        <v>46</v>
      </c>
      <c r="B428" s="40" t="s">
        <v>82</v>
      </c>
      <c r="C428" s="31" t="s">
        <v>73</v>
      </c>
      <c r="D428" s="15" t="s">
        <v>67</v>
      </c>
      <c r="E428" s="5">
        <f>F428+G428+H428+I428</f>
        <v>216000</v>
      </c>
      <c r="F428" s="5">
        <f>F448+F453</f>
        <v>54000</v>
      </c>
      <c r="G428" s="5">
        <f t="shared" ref="G428:I428" si="175">G448+G453</f>
        <v>54000</v>
      </c>
      <c r="H428" s="5">
        <f t="shared" si="175"/>
        <v>54000</v>
      </c>
      <c r="I428" s="5">
        <f t="shared" si="175"/>
        <v>54000</v>
      </c>
      <c r="J428" s="34" t="s">
        <v>144</v>
      </c>
    </row>
    <row r="429" spans="1:10" ht="45.75" thickBot="1" x14ac:dyDescent="0.3">
      <c r="A429" s="38"/>
      <c r="B429" s="41"/>
      <c r="C429" s="32"/>
      <c r="D429" s="15" t="s">
        <v>8</v>
      </c>
      <c r="E429" s="5">
        <f t="shared" ref="E429:E431" si="176">F429+G429+H429+I429</f>
        <v>0</v>
      </c>
      <c r="F429" s="5">
        <f t="shared" ref="F429:F431" si="177">F449</f>
        <v>0</v>
      </c>
      <c r="G429" s="5">
        <f t="shared" ref="G429:I431" si="178">G449</f>
        <v>0</v>
      </c>
      <c r="H429" s="5">
        <f t="shared" si="178"/>
        <v>0</v>
      </c>
      <c r="I429" s="5">
        <f t="shared" si="178"/>
        <v>0</v>
      </c>
      <c r="J429" s="35"/>
    </row>
    <row r="430" spans="1:10" ht="45.75" thickBot="1" x14ac:dyDescent="0.3">
      <c r="A430" s="38"/>
      <c r="B430" s="41"/>
      <c r="C430" s="32"/>
      <c r="D430" s="15" t="s">
        <v>9</v>
      </c>
      <c r="E430" s="5">
        <f t="shared" si="176"/>
        <v>0</v>
      </c>
      <c r="F430" s="5">
        <f t="shared" si="177"/>
        <v>0</v>
      </c>
      <c r="G430" s="5">
        <f t="shared" si="178"/>
        <v>0</v>
      </c>
      <c r="H430" s="5">
        <f t="shared" si="178"/>
        <v>0</v>
      </c>
      <c r="I430" s="5">
        <f t="shared" si="178"/>
        <v>0</v>
      </c>
      <c r="J430" s="35"/>
    </row>
    <row r="431" spans="1:10" ht="30.75" thickBot="1" x14ac:dyDescent="0.3">
      <c r="A431" s="38"/>
      <c r="B431" s="41"/>
      <c r="C431" s="32"/>
      <c r="D431" s="15" t="s">
        <v>10</v>
      </c>
      <c r="E431" s="5">
        <f t="shared" si="176"/>
        <v>0</v>
      </c>
      <c r="F431" s="5">
        <f t="shared" si="177"/>
        <v>0</v>
      </c>
      <c r="G431" s="5">
        <f t="shared" si="178"/>
        <v>0</v>
      </c>
      <c r="H431" s="5">
        <f t="shared" si="178"/>
        <v>0</v>
      </c>
      <c r="I431" s="5">
        <f t="shared" si="178"/>
        <v>0</v>
      </c>
      <c r="J431" s="35"/>
    </row>
    <row r="432" spans="1:10" ht="67.5" customHeight="1" thickBot="1" x14ac:dyDescent="0.3">
      <c r="A432" s="38"/>
      <c r="B432" s="41"/>
      <c r="C432" s="32"/>
      <c r="D432" s="17" t="s">
        <v>11</v>
      </c>
      <c r="E432" s="10">
        <f>E428+E429+E430+E431</f>
        <v>216000</v>
      </c>
      <c r="F432" s="10">
        <f t="shared" ref="F432:I432" si="179">F428+F429+F430+F431</f>
        <v>54000</v>
      </c>
      <c r="G432" s="10">
        <f t="shared" si="179"/>
        <v>54000</v>
      </c>
      <c r="H432" s="10">
        <f t="shared" si="179"/>
        <v>54000</v>
      </c>
      <c r="I432" s="10">
        <f t="shared" si="179"/>
        <v>54000</v>
      </c>
      <c r="J432" s="35"/>
    </row>
    <row r="433" spans="1:10" ht="67.5" customHeight="1" x14ac:dyDescent="0.25">
      <c r="A433" s="63" t="s">
        <v>74</v>
      </c>
      <c r="B433" s="66"/>
      <c r="C433" s="69" t="s">
        <v>7</v>
      </c>
      <c r="D433" s="18" t="s">
        <v>67</v>
      </c>
      <c r="E433" s="12">
        <f>F433+G433+H433+I433</f>
        <v>26000</v>
      </c>
      <c r="F433" s="12">
        <v>6500</v>
      </c>
      <c r="G433" s="12">
        <v>6500</v>
      </c>
      <c r="H433" s="12">
        <v>6500</v>
      </c>
      <c r="I433" s="12">
        <v>6500</v>
      </c>
      <c r="J433" s="35"/>
    </row>
    <row r="434" spans="1:10" ht="45" x14ac:dyDescent="0.25">
      <c r="A434" s="64"/>
      <c r="B434" s="67"/>
      <c r="C434" s="70"/>
      <c r="D434" s="19" t="s">
        <v>8</v>
      </c>
      <c r="E434" s="11">
        <f t="shared" ref="E434:E436" si="180">F434+G434+H434+I434</f>
        <v>0</v>
      </c>
      <c r="F434" s="11">
        <v>0</v>
      </c>
      <c r="G434" s="11">
        <v>0</v>
      </c>
      <c r="H434" s="11">
        <v>0</v>
      </c>
      <c r="I434" s="11">
        <v>0</v>
      </c>
      <c r="J434" s="35"/>
    </row>
    <row r="435" spans="1:10" ht="45" x14ac:dyDescent="0.25">
      <c r="A435" s="64"/>
      <c r="B435" s="67"/>
      <c r="C435" s="70"/>
      <c r="D435" s="19" t="s">
        <v>9</v>
      </c>
      <c r="E435" s="11">
        <f t="shared" si="180"/>
        <v>0</v>
      </c>
      <c r="F435" s="11">
        <v>0</v>
      </c>
      <c r="G435" s="11">
        <v>0</v>
      </c>
      <c r="H435" s="11">
        <v>0</v>
      </c>
      <c r="I435" s="11">
        <v>0</v>
      </c>
      <c r="J435" s="35"/>
    </row>
    <row r="436" spans="1:10" ht="30" x14ac:dyDescent="0.25">
      <c r="A436" s="64"/>
      <c r="B436" s="67"/>
      <c r="C436" s="70"/>
      <c r="D436" s="19" t="s">
        <v>10</v>
      </c>
      <c r="E436" s="11">
        <f t="shared" si="180"/>
        <v>0</v>
      </c>
      <c r="F436" s="11">
        <v>0</v>
      </c>
      <c r="G436" s="11">
        <v>0</v>
      </c>
      <c r="H436" s="11">
        <v>0</v>
      </c>
      <c r="I436" s="11">
        <v>0</v>
      </c>
      <c r="J436" s="35"/>
    </row>
    <row r="437" spans="1:10" ht="16.5" thickBot="1" x14ac:dyDescent="0.3">
      <c r="A437" s="65"/>
      <c r="B437" s="68"/>
      <c r="C437" s="71"/>
      <c r="D437" s="20" t="s">
        <v>11</v>
      </c>
      <c r="E437" s="13">
        <f>E433+E434+E435+E436</f>
        <v>26000</v>
      </c>
      <c r="F437" s="13">
        <f t="shared" ref="F437:I437" si="181">F433+F434+F435+F436</f>
        <v>6500</v>
      </c>
      <c r="G437" s="13">
        <f t="shared" si="181"/>
        <v>6500</v>
      </c>
      <c r="H437" s="13">
        <f t="shared" si="181"/>
        <v>6500</v>
      </c>
      <c r="I437" s="13">
        <f t="shared" si="181"/>
        <v>6500</v>
      </c>
      <c r="J437" s="36"/>
    </row>
    <row r="438" spans="1:10" ht="45" x14ac:dyDescent="0.25">
      <c r="A438" s="72"/>
      <c r="B438" s="66"/>
      <c r="C438" s="69" t="s">
        <v>71</v>
      </c>
      <c r="D438" s="18" t="s">
        <v>67</v>
      </c>
      <c r="E438" s="12">
        <f>F438+G438+H438+I438</f>
        <v>160000</v>
      </c>
      <c r="F438" s="12">
        <v>40000</v>
      </c>
      <c r="G438" s="12">
        <v>40000</v>
      </c>
      <c r="H438" s="12">
        <v>40000</v>
      </c>
      <c r="I438" s="12">
        <v>40000</v>
      </c>
      <c r="J438" s="35"/>
    </row>
    <row r="439" spans="1:10" ht="45" x14ac:dyDescent="0.25">
      <c r="A439" s="73"/>
      <c r="B439" s="67"/>
      <c r="C439" s="70"/>
      <c r="D439" s="19" t="s">
        <v>8</v>
      </c>
      <c r="E439" s="11">
        <f t="shared" ref="E439:E441" si="182">F439+G439+H439+I439</f>
        <v>0</v>
      </c>
      <c r="F439" s="11">
        <v>0</v>
      </c>
      <c r="G439" s="11">
        <v>0</v>
      </c>
      <c r="H439" s="11">
        <v>0</v>
      </c>
      <c r="I439" s="11">
        <v>0</v>
      </c>
      <c r="J439" s="35"/>
    </row>
    <row r="440" spans="1:10" ht="45" x14ac:dyDescent="0.25">
      <c r="A440" s="73"/>
      <c r="B440" s="67"/>
      <c r="C440" s="70"/>
      <c r="D440" s="19" t="s">
        <v>9</v>
      </c>
      <c r="E440" s="11">
        <f t="shared" si="182"/>
        <v>0</v>
      </c>
      <c r="F440" s="11">
        <v>0</v>
      </c>
      <c r="G440" s="11">
        <v>0</v>
      </c>
      <c r="H440" s="11">
        <v>0</v>
      </c>
      <c r="I440" s="11">
        <v>0</v>
      </c>
      <c r="J440" s="35"/>
    </row>
    <row r="441" spans="1:10" ht="30" x14ac:dyDescent="0.25">
      <c r="A441" s="73"/>
      <c r="B441" s="67"/>
      <c r="C441" s="70"/>
      <c r="D441" s="19" t="s">
        <v>10</v>
      </c>
      <c r="E441" s="11">
        <f t="shared" si="182"/>
        <v>0</v>
      </c>
      <c r="F441" s="11">
        <v>0</v>
      </c>
      <c r="G441" s="11">
        <v>0</v>
      </c>
      <c r="H441" s="11">
        <v>0</v>
      </c>
      <c r="I441" s="11">
        <v>0</v>
      </c>
      <c r="J441" s="35"/>
    </row>
    <row r="442" spans="1:10" ht="16.5" thickBot="1" x14ac:dyDescent="0.3">
      <c r="A442" s="74"/>
      <c r="B442" s="68"/>
      <c r="C442" s="71"/>
      <c r="D442" s="20" t="s">
        <v>11</v>
      </c>
      <c r="E442" s="13">
        <f>E438+E439+E440+E441</f>
        <v>160000</v>
      </c>
      <c r="F442" s="13">
        <f t="shared" ref="F442:I442" si="183">F438+F439+F440+F441</f>
        <v>40000</v>
      </c>
      <c r="G442" s="13">
        <f t="shared" si="183"/>
        <v>40000</v>
      </c>
      <c r="H442" s="13">
        <f t="shared" si="183"/>
        <v>40000</v>
      </c>
      <c r="I442" s="13">
        <f t="shared" si="183"/>
        <v>40000</v>
      </c>
      <c r="J442" s="36"/>
    </row>
    <row r="443" spans="1:10" ht="45" x14ac:dyDescent="0.25">
      <c r="A443" s="72"/>
      <c r="B443" s="66"/>
      <c r="C443" s="69" t="s">
        <v>72</v>
      </c>
      <c r="D443" s="21" t="s">
        <v>67</v>
      </c>
      <c r="E443" s="22">
        <f>F443+G443+H443+I443</f>
        <v>30000</v>
      </c>
      <c r="F443" s="22">
        <v>7500</v>
      </c>
      <c r="G443" s="22">
        <v>7500</v>
      </c>
      <c r="H443" s="22">
        <v>7500</v>
      </c>
      <c r="I443" s="22">
        <v>7500</v>
      </c>
      <c r="J443" s="35"/>
    </row>
    <row r="444" spans="1:10" ht="45" x14ac:dyDescent="0.25">
      <c r="A444" s="73"/>
      <c r="B444" s="67"/>
      <c r="C444" s="70"/>
      <c r="D444" s="19" t="s">
        <v>8</v>
      </c>
      <c r="E444" s="11">
        <f t="shared" ref="E444:E446" si="184">F444+G444+H444+I444</f>
        <v>0</v>
      </c>
      <c r="F444" s="11">
        <v>0</v>
      </c>
      <c r="G444" s="11">
        <v>0</v>
      </c>
      <c r="H444" s="11">
        <v>0</v>
      </c>
      <c r="I444" s="11">
        <v>0</v>
      </c>
      <c r="J444" s="35"/>
    </row>
    <row r="445" spans="1:10" ht="45" x14ac:dyDescent="0.25">
      <c r="A445" s="73"/>
      <c r="B445" s="67"/>
      <c r="C445" s="70"/>
      <c r="D445" s="19" t="s">
        <v>9</v>
      </c>
      <c r="E445" s="11">
        <f t="shared" si="184"/>
        <v>0</v>
      </c>
      <c r="F445" s="11">
        <v>0</v>
      </c>
      <c r="G445" s="11">
        <v>0</v>
      </c>
      <c r="H445" s="11">
        <v>0</v>
      </c>
      <c r="I445" s="11">
        <v>0</v>
      </c>
      <c r="J445" s="35"/>
    </row>
    <row r="446" spans="1:10" ht="30" x14ac:dyDescent="0.25">
      <c r="A446" s="73"/>
      <c r="B446" s="67"/>
      <c r="C446" s="70"/>
      <c r="D446" s="19" t="s">
        <v>10</v>
      </c>
      <c r="E446" s="11">
        <f t="shared" si="184"/>
        <v>0</v>
      </c>
      <c r="F446" s="11">
        <v>0</v>
      </c>
      <c r="G446" s="11">
        <v>0</v>
      </c>
      <c r="H446" s="11">
        <v>0</v>
      </c>
      <c r="I446" s="11">
        <v>0</v>
      </c>
      <c r="J446" s="35"/>
    </row>
    <row r="447" spans="1:10" ht="16.5" thickBot="1" x14ac:dyDescent="0.3">
      <c r="A447" s="74"/>
      <c r="B447" s="68"/>
      <c r="C447" s="71"/>
      <c r="D447" s="20" t="s">
        <v>11</v>
      </c>
      <c r="E447" s="13">
        <f>E443+E444+E445+E446</f>
        <v>30000</v>
      </c>
      <c r="F447" s="13">
        <f t="shared" ref="F447:I447" si="185">F443+F444+F445+F446</f>
        <v>7500</v>
      </c>
      <c r="G447" s="13">
        <f t="shared" si="185"/>
        <v>7500</v>
      </c>
      <c r="H447" s="13">
        <f t="shared" si="185"/>
        <v>7500</v>
      </c>
      <c r="I447" s="13">
        <f t="shared" si="185"/>
        <v>7500</v>
      </c>
      <c r="J447" s="36"/>
    </row>
    <row r="448" spans="1:10" ht="68.25" customHeight="1" thickBot="1" x14ac:dyDescent="0.3">
      <c r="A448" s="38" t="s">
        <v>179</v>
      </c>
      <c r="B448" s="41" t="s">
        <v>62</v>
      </c>
      <c r="C448" s="41" t="s">
        <v>154</v>
      </c>
      <c r="D448" s="15" t="s">
        <v>67</v>
      </c>
      <c r="E448" s="5">
        <f>F448+G448+H448+I448</f>
        <v>203700</v>
      </c>
      <c r="F448" s="5">
        <v>41700</v>
      </c>
      <c r="G448" s="5">
        <v>54000</v>
      </c>
      <c r="H448" s="5">
        <v>54000</v>
      </c>
      <c r="I448" s="5">
        <v>54000</v>
      </c>
      <c r="J448" s="35"/>
    </row>
    <row r="449" spans="1:10" ht="51.75" customHeight="1" thickBot="1" x14ac:dyDescent="0.3">
      <c r="A449" s="38"/>
      <c r="B449" s="41"/>
      <c r="C449" s="41"/>
      <c r="D449" s="15" t="s">
        <v>8</v>
      </c>
      <c r="E449" s="5">
        <f t="shared" ref="E449:E451" si="186">F449+G449+H449+I449</f>
        <v>0</v>
      </c>
      <c r="F449" s="5">
        <v>0</v>
      </c>
      <c r="G449" s="5">
        <v>0</v>
      </c>
      <c r="H449" s="5">
        <v>0</v>
      </c>
      <c r="I449" s="5">
        <v>0</v>
      </c>
      <c r="J449" s="35"/>
    </row>
    <row r="450" spans="1:10" ht="48.75" customHeight="1" thickBot="1" x14ac:dyDescent="0.3">
      <c r="A450" s="38"/>
      <c r="B450" s="41"/>
      <c r="C450" s="41"/>
      <c r="D450" s="15" t="s">
        <v>9</v>
      </c>
      <c r="E450" s="5">
        <f t="shared" si="186"/>
        <v>0</v>
      </c>
      <c r="F450" s="5">
        <v>0</v>
      </c>
      <c r="G450" s="5">
        <v>0</v>
      </c>
      <c r="H450" s="5">
        <v>0</v>
      </c>
      <c r="I450" s="5">
        <v>0</v>
      </c>
      <c r="J450" s="35"/>
    </row>
    <row r="451" spans="1:10" ht="30.75" customHeight="1" thickBot="1" x14ac:dyDescent="0.3">
      <c r="A451" s="38"/>
      <c r="B451" s="41"/>
      <c r="C451" s="41"/>
      <c r="D451" s="15" t="s">
        <v>10</v>
      </c>
      <c r="E451" s="5">
        <f t="shared" si="186"/>
        <v>0</v>
      </c>
      <c r="F451" s="5">
        <v>0</v>
      </c>
      <c r="G451" s="5">
        <v>0</v>
      </c>
      <c r="H451" s="5">
        <v>0</v>
      </c>
      <c r="I451" s="5">
        <v>0</v>
      </c>
      <c r="J451" s="35"/>
    </row>
    <row r="452" spans="1:10" ht="22.5" customHeight="1" thickBot="1" x14ac:dyDescent="0.3">
      <c r="A452" s="39"/>
      <c r="B452" s="42"/>
      <c r="C452" s="42"/>
      <c r="D452" s="15" t="s">
        <v>11</v>
      </c>
      <c r="E452" s="5">
        <f>E448+E449+E450+E451</f>
        <v>203700</v>
      </c>
      <c r="F452" s="5">
        <f t="shared" ref="F452:I452" si="187">F448+F449+F450+F451</f>
        <v>41700</v>
      </c>
      <c r="G452" s="5">
        <f t="shared" si="187"/>
        <v>54000</v>
      </c>
      <c r="H452" s="5">
        <f t="shared" si="187"/>
        <v>54000</v>
      </c>
      <c r="I452" s="5">
        <f t="shared" si="187"/>
        <v>54000</v>
      </c>
      <c r="J452" s="36"/>
    </row>
    <row r="453" spans="1:10" ht="42.75" customHeight="1" thickBot="1" x14ac:dyDescent="0.3">
      <c r="A453" s="37" t="s">
        <v>189</v>
      </c>
      <c r="B453" s="40" t="s">
        <v>97</v>
      </c>
      <c r="C453" s="40" t="s">
        <v>153</v>
      </c>
      <c r="D453" s="15" t="s">
        <v>67</v>
      </c>
      <c r="E453" s="5">
        <f>F453+G453+H453+I453</f>
        <v>12300</v>
      </c>
      <c r="F453" s="5">
        <v>12300</v>
      </c>
      <c r="G453" s="5">
        <v>0</v>
      </c>
      <c r="H453" s="5">
        <v>0</v>
      </c>
      <c r="I453" s="5">
        <v>0</v>
      </c>
      <c r="J453" s="35"/>
    </row>
    <row r="454" spans="1:10" ht="51" customHeight="1" thickBot="1" x14ac:dyDescent="0.3">
      <c r="A454" s="43"/>
      <c r="B454" s="45"/>
      <c r="C454" s="45"/>
      <c r="D454" s="15" t="s">
        <v>8</v>
      </c>
      <c r="E454" s="5">
        <f t="shared" ref="E454:E456" si="188">F454+G454+H454+I454</f>
        <v>0</v>
      </c>
      <c r="F454" s="5">
        <v>0</v>
      </c>
      <c r="G454" s="5">
        <v>0</v>
      </c>
      <c r="H454" s="5">
        <v>0</v>
      </c>
      <c r="I454" s="5">
        <v>0</v>
      </c>
      <c r="J454" s="35"/>
    </row>
    <row r="455" spans="1:10" ht="44.25" customHeight="1" thickBot="1" x14ac:dyDescent="0.3">
      <c r="A455" s="43"/>
      <c r="B455" s="45"/>
      <c r="C455" s="45"/>
      <c r="D455" s="15" t="s">
        <v>9</v>
      </c>
      <c r="E455" s="5">
        <f t="shared" si="188"/>
        <v>0</v>
      </c>
      <c r="F455" s="5">
        <v>0</v>
      </c>
      <c r="G455" s="5">
        <v>0</v>
      </c>
      <c r="H455" s="5">
        <v>0</v>
      </c>
      <c r="I455" s="5">
        <v>0</v>
      </c>
      <c r="J455" s="35"/>
    </row>
    <row r="456" spans="1:10" ht="39.75" customHeight="1" thickBot="1" x14ac:dyDescent="0.3">
      <c r="A456" s="43"/>
      <c r="B456" s="45"/>
      <c r="C456" s="45"/>
      <c r="D456" s="15" t="s">
        <v>10</v>
      </c>
      <c r="E456" s="5">
        <f t="shared" si="188"/>
        <v>0</v>
      </c>
      <c r="F456" s="5">
        <v>0</v>
      </c>
      <c r="G456" s="5">
        <v>0</v>
      </c>
      <c r="H456" s="5">
        <v>0</v>
      </c>
      <c r="I456" s="5">
        <v>0</v>
      </c>
      <c r="J456" s="35"/>
    </row>
    <row r="457" spans="1:10" ht="21.75" customHeight="1" thickBot="1" x14ac:dyDescent="0.3">
      <c r="A457" s="44"/>
      <c r="B457" s="46"/>
      <c r="C457" s="46"/>
      <c r="D457" s="15" t="s">
        <v>11</v>
      </c>
      <c r="E457" s="5">
        <f>E453+E454+E455+E456</f>
        <v>12300</v>
      </c>
      <c r="F457" s="5">
        <f t="shared" ref="F457:I457" si="189">F453+F454+F455+F456</f>
        <v>12300</v>
      </c>
      <c r="G457" s="5">
        <f t="shared" si="189"/>
        <v>0</v>
      </c>
      <c r="H457" s="5">
        <f t="shared" si="189"/>
        <v>0</v>
      </c>
      <c r="I457" s="5">
        <f t="shared" si="189"/>
        <v>0</v>
      </c>
      <c r="J457" s="36"/>
    </row>
    <row r="458" spans="1:10" ht="45.75" thickBot="1" x14ac:dyDescent="0.3">
      <c r="A458" s="37"/>
      <c r="B458" s="40" t="s">
        <v>63</v>
      </c>
      <c r="C458" s="40"/>
      <c r="D458" s="15" t="s">
        <v>67</v>
      </c>
      <c r="E458" s="5">
        <f>F458+G458+H458+I458</f>
        <v>157678745.28999999</v>
      </c>
      <c r="F458" s="5">
        <f>F13+F18+F23+F33+F38+F43+F48+F53+F58+F63+F68+F73+F78+F83+F88+F93+F98+F103+F108+F113+F118+F123++F128+F133+F138+F143+F148+F153+F158+F163+F168+F213+F238+F248+F293+F403+F428+F173+F183+F178+F188+F198</f>
        <v>42809889.859999999</v>
      </c>
      <c r="G458" s="5">
        <f>G13+G18+G23+G33+G38+G43+G48+G53+G58+G63+G68+G73+G78+G83+G88+G93+G98+G103+G108+G113+G118+G123++G128+G133+G138+G143+G148+G153+G158+G163+G168+G213+G238+G248+G293+G403+G428+G173+G183+G178+G188+G198+G203+G208+G28</f>
        <v>42711391.43</v>
      </c>
      <c r="H458" s="5">
        <f t="shared" ref="H458:I458" si="190">H13+H18+H23+H33+H38+H43+H48+H53+H58+H63+H68+H73+H78+H83+H88+H93+H98+H103+H108+H113+H118+H123++H128+H133+H138+H143+H148+H153+H158+H163+H168+H213+H238+H248+H293+H403+H428+H173+H183+H178+H188+H198+H203+H208+H28</f>
        <v>35878732</v>
      </c>
      <c r="I458" s="5">
        <f t="shared" si="190"/>
        <v>36278732</v>
      </c>
      <c r="J458" s="35"/>
    </row>
    <row r="459" spans="1:10" ht="45.75" thickBot="1" x14ac:dyDescent="0.3">
      <c r="A459" s="38"/>
      <c r="B459" s="41"/>
      <c r="C459" s="41"/>
      <c r="D459" s="15" t="s">
        <v>8</v>
      </c>
      <c r="E459" s="5">
        <f t="shared" ref="E459:E461" si="191">F459+G459+H459+I459</f>
        <v>38251874</v>
      </c>
      <c r="F459" s="5">
        <f>F14+F19+F24+F34+F39+F44+F49+F54+F59+F64+F69+F74+F79+F84+F89+F94+F99+F104+F109+F114+F119+F124++F129+F134+F139+F144+F149+F154+F159+F164+F169+F214+F239+F249+F294+F404+F429+F174+F179+F184</f>
        <v>30340079</v>
      </c>
      <c r="G459" s="5">
        <f>G14+G19+G24+G34+G39+G44+G49+G54+G59+G64+G69+G74+G79+G84+G89+G94+G99+G104+G109+G114+G119+G124++G129+G134+G139+G144+G149+G154+G159+G164+G169+G214+G239+G249+G294+G404+G429+G204+G209</f>
        <v>4610150</v>
      </c>
      <c r="H459" s="5">
        <f t="shared" ref="H459:I459" si="192">H14+H19+H24+H34+H39+H44+H49+H54+H59+H64+H69+H74+H79+H84+H89+H94+H99+H104+H109+H114+H119+H124++H129+H134+H139+H144+H149+H154+H159+H164+H169+H214+H239+H249+H294+H404+H429+H204+H209</f>
        <v>1654300</v>
      </c>
      <c r="I459" s="5">
        <f t="shared" si="192"/>
        <v>1647345</v>
      </c>
      <c r="J459" s="35"/>
    </row>
    <row r="460" spans="1:10" ht="45.75" thickBot="1" x14ac:dyDescent="0.3">
      <c r="A460" s="38"/>
      <c r="B460" s="41"/>
      <c r="C460" s="41"/>
      <c r="D460" s="15" t="s">
        <v>9</v>
      </c>
      <c r="E460" s="5">
        <f t="shared" si="191"/>
        <v>145941599.11000001</v>
      </c>
      <c r="F460" s="5">
        <f>F15+F20+F25+F35+F40+F45+F50+F55+F60+F65+F70+F75+F80+F85+F90+F95+F100+F105+F110+F115+F120+F125++F130+F135+F140+F145+F150+F155+F160+F165+F170+F215+F240+F250+F295+F405+F430+F30+F175+F180+F185+F195+F200</f>
        <v>65351448.410000004</v>
      </c>
      <c r="G460" s="5">
        <f>G15+G20+G25+G35+G40+G45+G50+G55+G60+G65+G70+G75+G80+G85+G90+G95+G100+G105+G110+G115+G120+G125++G130+G135+G140+G145+G150+G155+G160+G165+G170+G215+G240+G250+G295+G405+G430+G30+G175+G180+G185+G195+G200+G205+G210</f>
        <v>51457764.700000003</v>
      </c>
      <c r="H460" s="5">
        <f t="shared" ref="H460:I460" si="193">H15+H20+H25+H35+H40+H45+H50+H55+H60+H65+H70+H75+H80+H85+H90+H95+H100+H105+H110+H115+H120+H125++H130+H135+H140+H145+H150+H155+H160+H165+H170+H215+H240+H250+H295+H405+H430+H30+H175+H180+H185+H195+H200+H205+H210</f>
        <v>17391296</v>
      </c>
      <c r="I460" s="5">
        <f t="shared" si="193"/>
        <v>11741090</v>
      </c>
      <c r="J460" s="35"/>
    </row>
    <row r="461" spans="1:10" ht="30.75" thickBot="1" x14ac:dyDescent="0.3">
      <c r="A461" s="38"/>
      <c r="B461" s="41"/>
      <c r="C461" s="41"/>
      <c r="D461" s="15" t="s">
        <v>10</v>
      </c>
      <c r="E461" s="5">
        <f t="shared" si="191"/>
        <v>9984400</v>
      </c>
      <c r="F461" s="5">
        <f>F16+F21+F26+F36+F41+F46+F51+F56+F61+F66+F71+F76+F81+F86+F91+F96+F101+F106+F111+F116+F121+F126++F131+F136+F141+F146+F151+F156+F161+F166+F171+F216+F241+F251+F296+F406+F431</f>
        <v>2532400</v>
      </c>
      <c r="G461" s="5">
        <f>G16+G21+G26+G36+G41+G46+G51+G56+G61+G66+G71+G76+G81+G86+G91+G96+G101+G106+G111+G116+G121+G126++G131+G136+G141+G146+G151+G156+G161+G166+G171+G216+G241+G251+G296+G406+G431</f>
        <v>2484000</v>
      </c>
      <c r="H461" s="5">
        <f>H16+H21+H26+H36+H41+H46+H51+H56+H61+H66+H71+H76+H81+H86+H91+H96+H101+H106+H111+H116+H121+H126++H131+H136+H141+H146+H151+H156+H161+H166+H171+H216+H241+H251+H296+H406+H431</f>
        <v>2484000</v>
      </c>
      <c r="I461" s="5">
        <v>2484000</v>
      </c>
      <c r="J461" s="35"/>
    </row>
    <row r="462" spans="1:10" ht="16.5" thickBot="1" x14ac:dyDescent="0.3">
      <c r="A462" s="38"/>
      <c r="B462" s="41"/>
      <c r="C462" s="41"/>
      <c r="D462" s="17" t="s">
        <v>11</v>
      </c>
      <c r="E462" s="10">
        <f>E458+E459+E460+E461</f>
        <v>351856618.39999998</v>
      </c>
      <c r="F462" s="10">
        <f>F458+F459+F460+F461</f>
        <v>141033817.27000001</v>
      </c>
      <c r="G462" s="10">
        <f t="shared" ref="G462:I462" si="194">G458+G459+G460+G461</f>
        <v>101263306.13</v>
      </c>
      <c r="H462" s="10">
        <f t="shared" si="194"/>
        <v>57408328</v>
      </c>
      <c r="I462" s="10">
        <f t="shared" si="194"/>
        <v>52151167</v>
      </c>
      <c r="J462" s="36"/>
    </row>
    <row r="463" spans="1:10" ht="54" customHeight="1" x14ac:dyDescent="0.25">
      <c r="A463" s="77" t="s">
        <v>75</v>
      </c>
      <c r="B463" s="40"/>
      <c r="C463" s="75" t="s">
        <v>7</v>
      </c>
      <c r="D463" s="23" t="s">
        <v>67</v>
      </c>
      <c r="E463" s="12">
        <f>F463+G463+H463+I463</f>
        <v>156809640.28999999</v>
      </c>
      <c r="F463" s="12">
        <f>F13+F18+F23+F33+F38+F43+F48+F53+F58+F63+F68+F73+F78+F83+F88+F93+F98+F103+F108+F113+F118+F128+F133+F138+F143+F148+F153+F158+F163+F168+F218+F238+F253+F298+F403+F433+F173+F183+F178+F188+F198</f>
        <v>42566089.859999999</v>
      </c>
      <c r="G463" s="12">
        <f>G13+G18+G23+G33+G38+G43+G48+G53+G58+G63+G68+G73+G78+G83+G88+G93+G98+G103+G108+G113+G118+G128+G133+G138+G143+G148+G153+G158+G163+G168+G218+G238+G253+G298+G403+G433+G173+G183+G178+G188+G198+G203+G208+G28</f>
        <v>42502956.43</v>
      </c>
      <c r="H463" s="12">
        <f t="shared" ref="H463:I463" si="195">H13+H18+H23+H33+H38+H43+H48+H53+H58+H63+H68+H73+H78+H83+H88+H93+H98+H103+H108+H113+H118+H128+H133+H138+H143+H148+H153+H158+H163+H168+H218+H238+H253+H298+H403+H433+H173+H183+H178+H188+H198+H203+H208+H28</f>
        <v>35670297</v>
      </c>
      <c r="I463" s="24">
        <f t="shared" si="195"/>
        <v>36070297</v>
      </c>
      <c r="J463" s="35"/>
    </row>
    <row r="464" spans="1:10" ht="45" x14ac:dyDescent="0.25">
      <c r="A464" s="78"/>
      <c r="B464" s="45"/>
      <c r="C464" s="76"/>
      <c r="D464" s="25" t="s">
        <v>8</v>
      </c>
      <c r="E464" s="11">
        <f t="shared" ref="E464:E466" si="196">F464+G464+H464+I464</f>
        <v>38251874</v>
      </c>
      <c r="F464" s="11">
        <f>F14+F19+F24+F34+F39+F44+F49+F54+F59+F64+F69+F74+F79+F84+F89+F94+F99+F104+F109+F114+F119+F129+F134+F139+F144+F149+F154+F159+F164+F169+F219+ F239+F254+F294+F404+F434+F124+F174+F179+F184</f>
        <v>30340079</v>
      </c>
      <c r="G464" s="11">
        <f>G14+G19+G24+G34+G39+G44+G49+G54+G59+G64+G69+G74+G79+G84+G89+G94+G99+G104+G109+G114+G119+G129+G134+G139+G144+G149+G154+G159+G164+G169+G219+ G239+G254+G294+G404+G434+G124+G204+G209</f>
        <v>4610150</v>
      </c>
      <c r="H464" s="11">
        <f t="shared" ref="H464:I464" si="197">H14+H19+H24+H34+H39+H44+H49+H54+H59+H64+H69+H74+H79+H84+H89+H94+H99+H104+H109+H114+H119+H129+H134+H139+H144+H149+H154+H159+H164+H169+H219+ H239+H254+H294+H404+H434+H124+H204+H209</f>
        <v>1654300</v>
      </c>
      <c r="I464" s="26">
        <f t="shared" si="197"/>
        <v>1647345</v>
      </c>
      <c r="J464" s="35"/>
    </row>
    <row r="465" spans="1:10" ht="45" x14ac:dyDescent="0.25">
      <c r="A465" s="78"/>
      <c r="B465" s="45"/>
      <c r="C465" s="76"/>
      <c r="D465" s="25" t="s">
        <v>9</v>
      </c>
      <c r="E465" s="11">
        <f t="shared" si="196"/>
        <v>145941599.11000001</v>
      </c>
      <c r="F465" s="11">
        <f>F15+F20+F25+F35+F40+F45+F50+F55+F60+F65+F70+F75+F80+F85+F90+F95+F100+F105+F110+F115+F120+F130+F135+F140+F145+F150+F155+F160+F165+F170+F220+F240+F255+F295+F405+F435+F30+F175+F180+F185+F195+F200</f>
        <v>65351448.410000004</v>
      </c>
      <c r="G465" s="11">
        <f>G15+G20+G25+G35+G40+G45+G50+G55+G60+G65+G70+G75+G80+G85+G90+G95+G100+G105+G110+G115+G120+G130+G135+G140+G145+G150+G155+G160+G165+G170+G220+G240+G255+G295+G405+G435+G30+G175+G180+G185+G195+G200+G205+G210</f>
        <v>51457764.700000003</v>
      </c>
      <c r="H465" s="11">
        <f t="shared" ref="H465:I465" si="198">H15+H20+H25+H35+H40+H45+H50+H55+H60+H65+H70+H75+H80+H85+H90+H95+H100+H105+H110+H115+H120+H130+H135+H140+H145+H150+H155+H160+H165+H170+H220+H240+H255+H295+H405+H435+H30+H175+H180+H185+H195+H200+H205+H210</f>
        <v>17391296</v>
      </c>
      <c r="I465" s="26">
        <f t="shared" si="198"/>
        <v>11741090</v>
      </c>
      <c r="J465" s="35"/>
    </row>
    <row r="466" spans="1:10" ht="30" x14ac:dyDescent="0.25">
      <c r="A466" s="78"/>
      <c r="B466" s="45"/>
      <c r="C466" s="76"/>
      <c r="D466" s="25" t="s">
        <v>10</v>
      </c>
      <c r="E466" s="11">
        <f t="shared" si="196"/>
        <v>9984400</v>
      </c>
      <c r="F466" s="11">
        <f>F16+F21+F26+F36+F41+F46+F51+F56+F61+F66+F71+F76+F81+F86+F91+F96+F101+F106+F111+F116+F121+F131+F136+F141+F146+F151+F156+F161+F166+F171+F221+F241+F256+F296+F406+F436</f>
        <v>2532400</v>
      </c>
      <c r="G466" s="11">
        <f>G16+G21+G26+G36+G41+G46+G51+G56+G61+G66+G71+G76+G81+G86+G91+G96+G101+G106+G111+G116+G121+G131+G136+G141+G146+G151+G156+G161+G166+G171+G221+G241+G256+G296+G406+G436</f>
        <v>2484000</v>
      </c>
      <c r="H466" s="11">
        <f>H16+H21+H26+H36+H41+H46+H51+H56+H61+H66+H71+H76+H81+H86+H91+H96+H101+H106+H111+H116+H121+H131+H136+H141+H146+H151+H156+H161+H166+H171+H221+H241+H256+H296+H406+H436</f>
        <v>2484000</v>
      </c>
      <c r="I466" s="26">
        <f>I16+I21+I26+I36+I41+I46+I51+I56+I61+I66+I71+I76+I81+I86+I91+I96+I101+I106+I111+I116+I121+I131+I136+I141+I146+I151+I156+I161+I166+I171+I221+I241+I256+I296+I406+I436</f>
        <v>2484000</v>
      </c>
      <c r="J466" s="35"/>
    </row>
    <row r="467" spans="1:10" ht="16.5" thickBot="1" x14ac:dyDescent="0.3">
      <c r="A467" s="79"/>
      <c r="B467" s="80"/>
      <c r="C467" s="81"/>
      <c r="D467" s="27" t="s">
        <v>11</v>
      </c>
      <c r="E467" s="14">
        <f>E463+E464+E465+E466</f>
        <v>350987513.39999998</v>
      </c>
      <c r="F467" s="14">
        <f>F17+F22+F27+F37+F42+F47+F52+F57+F62+F67+F72+F77+F82+F87+F92+F97+F102+F107+F112+F117+F122+F132+F137+F142+F147+F152+F157+F162+F167+F172+F222+F242+F257+F302+F407+F437+F32+F127+F177+F182+F187+F192+F197</f>
        <v>140790017.26999998</v>
      </c>
      <c r="G467" s="14">
        <f>G17+G22+G27+G37+G42+G47+G52+G57+G62+G67+G72+G77+G82+G87+G92+G97+G102+G107+G112+G117+G122+G132+G137+G142+G147+G152+G157+G162+G167+G172+G222+G242+G257+G302+G407+G437+G32+G127+G177+G182+G187+G192+G197+G202+G207+G212</f>
        <v>101054871.13000001</v>
      </c>
      <c r="H467" s="14">
        <f>H17+H22+H27+H37+H42+H47+H52+H57+H62+H67+H72+H77+H82+H87+H92+H97+H102+H107+H112+H117+H122+H132+H137+H142+H147+H152+H157+H162+H167+H172+H222+H242+H257+H302+H407+H437+H32+H127+H177+H182+H187+H192+H197+H202+H207+H212</f>
        <v>57199893</v>
      </c>
      <c r="I467" s="28">
        <f>I17+I22+I27+I37+I42+I47+I52+I57+I62+I67+I72+I77+I82+I87+I92+I97+I102+I107+I112+I117+I122+I132+I137+I142+I147+I152+I157+I162+I167+I172+I222+I242+I257+I302+I407+I437+I32+I127+I177+I182+I187+I192+I197+I202+I207+I212</f>
        <v>51942732</v>
      </c>
      <c r="J467" s="36"/>
    </row>
    <row r="468" spans="1:10" ht="45" x14ac:dyDescent="0.25">
      <c r="A468" s="82"/>
      <c r="B468" s="84"/>
      <c r="C468" s="75" t="s">
        <v>71</v>
      </c>
      <c r="D468" s="25" t="s">
        <v>67</v>
      </c>
      <c r="E468" s="11">
        <f>F468+G468+H468+I468</f>
        <v>555795</v>
      </c>
      <c r="F468" s="11">
        <f>F258+F223+F438+F303</f>
        <v>193050</v>
      </c>
      <c r="G468" s="11">
        <f t="shared" ref="G468:I471" si="199">G258+G223+G438</f>
        <v>120915</v>
      </c>
      <c r="H468" s="11">
        <f t="shared" si="199"/>
        <v>120915</v>
      </c>
      <c r="I468" s="26">
        <f t="shared" si="199"/>
        <v>120915</v>
      </c>
      <c r="J468" s="35"/>
    </row>
    <row r="469" spans="1:10" ht="45" x14ac:dyDescent="0.25">
      <c r="A469" s="83"/>
      <c r="B469" s="45"/>
      <c r="C469" s="76"/>
      <c r="D469" s="25" t="s">
        <v>8</v>
      </c>
      <c r="E469" s="11">
        <f t="shared" ref="E469:E471" si="200">F469+G469+H469+I469</f>
        <v>0</v>
      </c>
      <c r="F469" s="11">
        <f>F259+F224+F439</f>
        <v>0</v>
      </c>
      <c r="G469" s="11">
        <f t="shared" si="199"/>
        <v>0</v>
      </c>
      <c r="H469" s="11">
        <f t="shared" si="199"/>
        <v>0</v>
      </c>
      <c r="I469" s="26">
        <f t="shared" si="199"/>
        <v>0</v>
      </c>
      <c r="J469" s="35"/>
    </row>
    <row r="470" spans="1:10" ht="45" x14ac:dyDescent="0.25">
      <c r="A470" s="83"/>
      <c r="B470" s="45"/>
      <c r="C470" s="76"/>
      <c r="D470" s="25" t="s">
        <v>9</v>
      </c>
      <c r="E470" s="11">
        <f t="shared" si="200"/>
        <v>0</v>
      </c>
      <c r="F470" s="11">
        <f>F260+F225+F440</f>
        <v>0</v>
      </c>
      <c r="G470" s="11">
        <f t="shared" si="199"/>
        <v>0</v>
      </c>
      <c r="H470" s="11">
        <f t="shared" si="199"/>
        <v>0</v>
      </c>
      <c r="I470" s="26">
        <f t="shared" si="199"/>
        <v>0</v>
      </c>
      <c r="J470" s="35"/>
    </row>
    <row r="471" spans="1:10" ht="30" x14ac:dyDescent="0.25">
      <c r="A471" s="83"/>
      <c r="B471" s="45"/>
      <c r="C471" s="76"/>
      <c r="D471" s="25" t="s">
        <v>10</v>
      </c>
      <c r="E471" s="11">
        <f t="shared" si="200"/>
        <v>0</v>
      </c>
      <c r="F471" s="11">
        <f>F261+F226+F441</f>
        <v>0</v>
      </c>
      <c r="G471" s="11">
        <f t="shared" si="199"/>
        <v>0</v>
      </c>
      <c r="H471" s="11">
        <f t="shared" si="199"/>
        <v>0</v>
      </c>
      <c r="I471" s="26">
        <f t="shared" si="199"/>
        <v>0</v>
      </c>
      <c r="J471" s="35"/>
    </row>
    <row r="472" spans="1:10" ht="35.25" customHeight="1" thickBot="1" x14ac:dyDescent="0.3">
      <c r="A472" s="83"/>
      <c r="B472" s="45"/>
      <c r="C472" s="76"/>
      <c r="D472" s="27" t="s">
        <v>11</v>
      </c>
      <c r="E472" s="14">
        <f>E468+E469+E470+E471</f>
        <v>555795</v>
      </c>
      <c r="F472" s="14">
        <f>F262+F227+F442+F307</f>
        <v>193050</v>
      </c>
      <c r="G472" s="14">
        <f t="shared" ref="G472:H472" si="201">G262+G227+G442+G307</f>
        <v>120915</v>
      </c>
      <c r="H472" s="14">
        <f t="shared" si="201"/>
        <v>120915</v>
      </c>
      <c r="I472" s="28">
        <f>I262+I227+I442</f>
        <v>120915</v>
      </c>
      <c r="J472" s="36"/>
    </row>
    <row r="473" spans="1:10" ht="45" x14ac:dyDescent="0.25">
      <c r="A473" s="85"/>
      <c r="B473" s="87"/>
      <c r="C473" s="75" t="s">
        <v>72</v>
      </c>
      <c r="D473" s="23" t="s">
        <v>67</v>
      </c>
      <c r="E473" s="12">
        <f>F473+G473+H473+I473</f>
        <v>313310</v>
      </c>
      <c r="F473" s="12">
        <f t="shared" ref="F473:I477" si="202">F228+F263+F443</f>
        <v>50750</v>
      </c>
      <c r="G473" s="12">
        <f t="shared" si="202"/>
        <v>87520</v>
      </c>
      <c r="H473" s="12">
        <f t="shared" si="202"/>
        <v>87520</v>
      </c>
      <c r="I473" s="24">
        <f t="shared" si="202"/>
        <v>87520</v>
      </c>
      <c r="J473" s="35"/>
    </row>
    <row r="474" spans="1:10" ht="45" x14ac:dyDescent="0.25">
      <c r="A474" s="86"/>
      <c r="B474" s="88"/>
      <c r="C474" s="76"/>
      <c r="D474" s="25" t="s">
        <v>8</v>
      </c>
      <c r="E474" s="11">
        <f t="shared" ref="E474:E476" si="203">F474+G474+H474+I474</f>
        <v>0</v>
      </c>
      <c r="F474" s="11">
        <f t="shared" si="202"/>
        <v>0</v>
      </c>
      <c r="G474" s="11">
        <f t="shared" si="202"/>
        <v>0</v>
      </c>
      <c r="H474" s="11">
        <f t="shared" si="202"/>
        <v>0</v>
      </c>
      <c r="I474" s="26">
        <f t="shared" si="202"/>
        <v>0</v>
      </c>
      <c r="J474" s="35"/>
    </row>
    <row r="475" spans="1:10" ht="45" x14ac:dyDescent="0.25">
      <c r="A475" s="86"/>
      <c r="B475" s="88"/>
      <c r="C475" s="76"/>
      <c r="D475" s="25" t="s">
        <v>9</v>
      </c>
      <c r="E475" s="11">
        <f t="shared" si="203"/>
        <v>0</v>
      </c>
      <c r="F475" s="11">
        <f t="shared" si="202"/>
        <v>0</v>
      </c>
      <c r="G475" s="11">
        <f t="shared" si="202"/>
        <v>0</v>
      </c>
      <c r="H475" s="11">
        <f t="shared" si="202"/>
        <v>0</v>
      </c>
      <c r="I475" s="26">
        <f t="shared" si="202"/>
        <v>0</v>
      </c>
      <c r="J475" s="35"/>
    </row>
    <row r="476" spans="1:10" ht="30" x14ac:dyDescent="0.25">
      <c r="A476" s="86"/>
      <c r="B476" s="88"/>
      <c r="C476" s="76"/>
      <c r="D476" s="25" t="s">
        <v>10</v>
      </c>
      <c r="E476" s="11">
        <f t="shared" si="203"/>
        <v>0</v>
      </c>
      <c r="F476" s="11">
        <f t="shared" si="202"/>
        <v>0</v>
      </c>
      <c r="G476" s="11">
        <f t="shared" si="202"/>
        <v>0</v>
      </c>
      <c r="H476" s="11">
        <f t="shared" si="202"/>
        <v>0</v>
      </c>
      <c r="I476" s="26">
        <f t="shared" si="202"/>
        <v>0</v>
      </c>
      <c r="J476" s="35"/>
    </row>
    <row r="477" spans="1:10" ht="16.5" thickBot="1" x14ac:dyDescent="0.3">
      <c r="A477" s="86"/>
      <c r="B477" s="89"/>
      <c r="C477" s="81"/>
      <c r="D477" s="29" t="s">
        <v>11</v>
      </c>
      <c r="E477" s="13">
        <f>E473+E474+E475+E476</f>
        <v>313310</v>
      </c>
      <c r="F477" s="13">
        <f t="shared" si="202"/>
        <v>50750</v>
      </c>
      <c r="G477" s="13">
        <f t="shared" si="202"/>
        <v>87520</v>
      </c>
      <c r="H477" s="13">
        <f t="shared" si="202"/>
        <v>87520</v>
      </c>
      <c r="I477" s="30">
        <f t="shared" si="202"/>
        <v>87520</v>
      </c>
      <c r="J477" s="36"/>
    </row>
    <row r="478" spans="1:10" ht="15.75" x14ac:dyDescent="0.25">
      <c r="A478" s="6"/>
      <c r="B478" s="7"/>
      <c r="C478" s="7"/>
      <c r="D478" s="8"/>
      <c r="E478" s="9"/>
      <c r="F478" s="9"/>
      <c r="G478" s="9"/>
      <c r="H478" s="9"/>
      <c r="I478" s="9"/>
      <c r="J478" s="8"/>
    </row>
    <row r="479" spans="1:10" ht="18.75" customHeight="1" x14ac:dyDescent="0.25">
      <c r="A479" s="56"/>
      <c r="B479" s="57"/>
      <c r="C479" s="57"/>
      <c r="D479" s="57"/>
      <c r="E479" s="57"/>
      <c r="F479" s="57"/>
      <c r="G479" s="57"/>
      <c r="H479" s="57"/>
      <c r="I479" s="57"/>
      <c r="J479" s="57"/>
    </row>
    <row r="480" spans="1:10" ht="15.75" x14ac:dyDescent="0.25">
      <c r="A480" s="4" t="s">
        <v>68</v>
      </c>
    </row>
  </sheetData>
  <mergeCells count="384">
    <mergeCell ref="J433:J437"/>
    <mergeCell ref="J378:J382"/>
    <mergeCell ref="J373:J377"/>
    <mergeCell ref="J368:J372"/>
    <mergeCell ref="J363:J367"/>
    <mergeCell ref="J358:J362"/>
    <mergeCell ref="J353:J357"/>
    <mergeCell ref="J348:J352"/>
    <mergeCell ref="J413:J417"/>
    <mergeCell ref="J423:J427"/>
    <mergeCell ref="A193:A197"/>
    <mergeCell ref="B193:B197"/>
    <mergeCell ref="C193:C197"/>
    <mergeCell ref="J193:J197"/>
    <mergeCell ref="J273:J277"/>
    <mergeCell ref="J248:J252"/>
    <mergeCell ref="A268:A272"/>
    <mergeCell ref="B268:B272"/>
    <mergeCell ref="C268:C272"/>
    <mergeCell ref="J268:J272"/>
    <mergeCell ref="A248:A252"/>
    <mergeCell ref="B248:B252"/>
    <mergeCell ref="A203:A207"/>
    <mergeCell ref="B203:B207"/>
    <mergeCell ref="C203:C207"/>
    <mergeCell ref="J203:J207"/>
    <mergeCell ref="A208:A212"/>
    <mergeCell ref="B208:B212"/>
    <mergeCell ref="C208:C212"/>
    <mergeCell ref="J208:J212"/>
    <mergeCell ref="J228:J232"/>
    <mergeCell ref="J263:J267"/>
    <mergeCell ref="J258:J262"/>
    <mergeCell ref="A243:A247"/>
    <mergeCell ref="J458:J462"/>
    <mergeCell ref="J403:J407"/>
    <mergeCell ref="B338:B342"/>
    <mergeCell ref="C338:C342"/>
    <mergeCell ref="J338:J342"/>
    <mergeCell ref="A343:A347"/>
    <mergeCell ref="B343:B347"/>
    <mergeCell ref="C343:C347"/>
    <mergeCell ref="J343:J347"/>
    <mergeCell ref="A393:A397"/>
    <mergeCell ref="B393:B397"/>
    <mergeCell ref="C393:C397"/>
    <mergeCell ref="A338:A342"/>
    <mergeCell ref="A353:A357"/>
    <mergeCell ref="B353:B357"/>
    <mergeCell ref="C353:C357"/>
    <mergeCell ref="J453:J457"/>
    <mergeCell ref="B358:B362"/>
    <mergeCell ref="C358:C362"/>
    <mergeCell ref="J448:J452"/>
    <mergeCell ref="J408:J412"/>
    <mergeCell ref="A413:A417"/>
    <mergeCell ref="B413:B417"/>
    <mergeCell ref="C413:C417"/>
    <mergeCell ref="J463:J467"/>
    <mergeCell ref="J468:J472"/>
    <mergeCell ref="J473:J477"/>
    <mergeCell ref="A433:A437"/>
    <mergeCell ref="B433:B437"/>
    <mergeCell ref="C433:C437"/>
    <mergeCell ref="A438:A442"/>
    <mergeCell ref="B438:B442"/>
    <mergeCell ref="C438:C442"/>
    <mergeCell ref="A443:A447"/>
    <mergeCell ref="B443:B447"/>
    <mergeCell ref="C443:C447"/>
    <mergeCell ref="J443:J447"/>
    <mergeCell ref="J438:J442"/>
    <mergeCell ref="C468:C472"/>
    <mergeCell ref="A463:A467"/>
    <mergeCell ref="B463:B467"/>
    <mergeCell ref="C463:C467"/>
    <mergeCell ref="A468:A472"/>
    <mergeCell ref="B468:B472"/>
    <mergeCell ref="A473:A477"/>
    <mergeCell ref="B473:B477"/>
    <mergeCell ref="C473:C477"/>
    <mergeCell ref="A458:A462"/>
    <mergeCell ref="B333:B337"/>
    <mergeCell ref="C333:C337"/>
    <mergeCell ref="J333:J337"/>
    <mergeCell ref="B373:B377"/>
    <mergeCell ref="C373:C377"/>
    <mergeCell ref="B378:B382"/>
    <mergeCell ref="C378:C382"/>
    <mergeCell ref="J393:J397"/>
    <mergeCell ref="A398:A402"/>
    <mergeCell ref="B398:B402"/>
    <mergeCell ref="C398:C402"/>
    <mergeCell ref="J398:J402"/>
    <mergeCell ref="A358:A362"/>
    <mergeCell ref="A373:A377"/>
    <mergeCell ref="A378:A382"/>
    <mergeCell ref="A9:J9"/>
    <mergeCell ref="A428:A432"/>
    <mergeCell ref="B428:B432"/>
    <mergeCell ref="C428:C432"/>
    <mergeCell ref="J428:J432"/>
    <mergeCell ref="J383:J387"/>
    <mergeCell ref="A388:A392"/>
    <mergeCell ref="B388:B392"/>
    <mergeCell ref="C388:C392"/>
    <mergeCell ref="J388:J392"/>
    <mergeCell ref="A403:A407"/>
    <mergeCell ref="B198:B202"/>
    <mergeCell ref="C198:C202"/>
    <mergeCell ref="J198:J202"/>
    <mergeCell ref="A198:A202"/>
    <mergeCell ref="B283:B287"/>
    <mergeCell ref="C283:C287"/>
    <mergeCell ref="A293:A297"/>
    <mergeCell ref="B293:B297"/>
    <mergeCell ref="A418:A422"/>
    <mergeCell ref="B418:B422"/>
    <mergeCell ref="C418:C422"/>
    <mergeCell ref="J418:J422"/>
    <mergeCell ref="A333:A337"/>
    <mergeCell ref="A178:A182"/>
    <mergeCell ref="B178:B182"/>
    <mergeCell ref="C178:C182"/>
    <mergeCell ref="J178:J182"/>
    <mergeCell ref="A298:A302"/>
    <mergeCell ref="B298:B302"/>
    <mergeCell ref="C298:C302"/>
    <mergeCell ref="J298:J302"/>
    <mergeCell ref="A303:A307"/>
    <mergeCell ref="B303:B307"/>
    <mergeCell ref="C303:C307"/>
    <mergeCell ref="J303:J307"/>
    <mergeCell ref="A213:A217"/>
    <mergeCell ref="B213:B217"/>
    <mergeCell ref="C213:C217"/>
    <mergeCell ref="J213:J217"/>
    <mergeCell ref="C293:C297"/>
    <mergeCell ref="J293:J297"/>
    <mergeCell ref="B288:B292"/>
    <mergeCell ref="C288:C292"/>
    <mergeCell ref="J188:J192"/>
    <mergeCell ref="A188:A192"/>
    <mergeCell ref="B188:B192"/>
    <mergeCell ref="C188:C192"/>
    <mergeCell ref="A183:A187"/>
    <mergeCell ref="B183:B187"/>
    <mergeCell ref="C183:C187"/>
    <mergeCell ref="J183:J187"/>
    <mergeCell ref="J153:J157"/>
    <mergeCell ref="A158:A162"/>
    <mergeCell ref="B158:B162"/>
    <mergeCell ref="C158:C162"/>
    <mergeCell ref="J158:J162"/>
    <mergeCell ref="A153:A157"/>
    <mergeCell ref="B153:B157"/>
    <mergeCell ref="C153:C157"/>
    <mergeCell ref="J163:J167"/>
    <mergeCell ref="A168:A172"/>
    <mergeCell ref="B168:B172"/>
    <mergeCell ref="C168:C172"/>
    <mergeCell ref="J168:J172"/>
    <mergeCell ref="A163:A167"/>
    <mergeCell ref="B163:B167"/>
    <mergeCell ref="C163:C167"/>
    <mergeCell ref="A173:A177"/>
    <mergeCell ref="B173:B177"/>
    <mergeCell ref="C173:C177"/>
    <mergeCell ref="J173:J177"/>
    <mergeCell ref="A98:A102"/>
    <mergeCell ref="B98:B102"/>
    <mergeCell ref="J128:J132"/>
    <mergeCell ref="A133:A137"/>
    <mergeCell ref="B133:B137"/>
    <mergeCell ref="C133:C137"/>
    <mergeCell ref="J133:J137"/>
    <mergeCell ref="A118:A122"/>
    <mergeCell ref="B118:B122"/>
    <mergeCell ref="C118:C122"/>
    <mergeCell ref="J118:J122"/>
    <mergeCell ref="A123:A127"/>
    <mergeCell ref="B123:B127"/>
    <mergeCell ref="C123:C127"/>
    <mergeCell ref="J123:J127"/>
    <mergeCell ref="A128:A132"/>
    <mergeCell ref="B128:B132"/>
    <mergeCell ref="C128:C132"/>
    <mergeCell ref="C98:C102"/>
    <mergeCell ref="J98:J102"/>
    <mergeCell ref="C108:C112"/>
    <mergeCell ref="J108:J112"/>
    <mergeCell ref="A113:A117"/>
    <mergeCell ref="B113:B117"/>
    <mergeCell ref="A78:A82"/>
    <mergeCell ref="B78:B82"/>
    <mergeCell ref="C78:C82"/>
    <mergeCell ref="J78:J82"/>
    <mergeCell ref="A83:A87"/>
    <mergeCell ref="A73:A77"/>
    <mergeCell ref="B73:B77"/>
    <mergeCell ref="A93:A97"/>
    <mergeCell ref="B93:B97"/>
    <mergeCell ref="C93:C97"/>
    <mergeCell ref="J93:J97"/>
    <mergeCell ref="B83:B87"/>
    <mergeCell ref="C83:C87"/>
    <mergeCell ref="J83:J87"/>
    <mergeCell ref="A88:A92"/>
    <mergeCell ref="B88:B92"/>
    <mergeCell ref="C88:C92"/>
    <mergeCell ref="J88:J92"/>
    <mergeCell ref="A33:A37"/>
    <mergeCell ref="B33:B37"/>
    <mergeCell ref="C33:C37"/>
    <mergeCell ref="J33:J37"/>
    <mergeCell ref="A38:A42"/>
    <mergeCell ref="B38:B42"/>
    <mergeCell ref="C38:C42"/>
    <mergeCell ref="J38:J42"/>
    <mergeCell ref="A43:A47"/>
    <mergeCell ref="B43:B47"/>
    <mergeCell ref="C43:C47"/>
    <mergeCell ref="J48:J52"/>
    <mergeCell ref="A48:A52"/>
    <mergeCell ref="B48:B52"/>
    <mergeCell ref="C48:C52"/>
    <mergeCell ref="A63:A67"/>
    <mergeCell ref="B63:B67"/>
    <mergeCell ref="C63:C67"/>
    <mergeCell ref="J63:J67"/>
    <mergeCell ref="A53:A57"/>
    <mergeCell ref="B53:B57"/>
    <mergeCell ref="C53:C57"/>
    <mergeCell ref="A58:A62"/>
    <mergeCell ref="B58:B62"/>
    <mergeCell ref="C58:C62"/>
    <mergeCell ref="J58:J62"/>
    <mergeCell ref="C113:C117"/>
    <mergeCell ref="J113:J117"/>
    <mergeCell ref="A103:A107"/>
    <mergeCell ref="B103:B107"/>
    <mergeCell ref="C103:C107"/>
    <mergeCell ref="A363:A367"/>
    <mergeCell ref="B363:B367"/>
    <mergeCell ref="C363:C367"/>
    <mergeCell ref="A368:A372"/>
    <mergeCell ref="B368:B372"/>
    <mergeCell ref="C368:C372"/>
    <mergeCell ref="J238:J247"/>
    <mergeCell ref="J138:J142"/>
    <mergeCell ref="A143:A147"/>
    <mergeCell ref="B143:B147"/>
    <mergeCell ref="C143:C147"/>
    <mergeCell ref="J143:J147"/>
    <mergeCell ref="A148:A152"/>
    <mergeCell ref="B148:B152"/>
    <mergeCell ref="C148:C152"/>
    <mergeCell ref="J148:J152"/>
    <mergeCell ref="A138:A142"/>
    <mergeCell ref="B138:B142"/>
    <mergeCell ref="C138:C142"/>
    <mergeCell ref="B243:B247"/>
    <mergeCell ref="C243:C247"/>
    <mergeCell ref="B273:B277"/>
    <mergeCell ref="C248:C252"/>
    <mergeCell ref="A273:A277"/>
    <mergeCell ref="J253:J257"/>
    <mergeCell ref="C263:C267"/>
    <mergeCell ref="J308:J312"/>
    <mergeCell ref="B308:B312"/>
    <mergeCell ref="C308:C312"/>
    <mergeCell ref="A283:A287"/>
    <mergeCell ref="A288:A292"/>
    <mergeCell ref="J288:J292"/>
    <mergeCell ref="J283:J287"/>
    <mergeCell ref="J278:J282"/>
    <mergeCell ref="A313:A317"/>
    <mergeCell ref="B313:B317"/>
    <mergeCell ref="C313:C317"/>
    <mergeCell ref="J313:J317"/>
    <mergeCell ref="A278:A282"/>
    <mergeCell ref="B278:B282"/>
    <mergeCell ref="C278:C282"/>
    <mergeCell ref="J318:J322"/>
    <mergeCell ref="J323:J327"/>
    <mergeCell ref="A323:A327"/>
    <mergeCell ref="B323:B327"/>
    <mergeCell ref="C323:C327"/>
    <mergeCell ref="A328:A332"/>
    <mergeCell ref="B328:B332"/>
    <mergeCell ref="C328:C332"/>
    <mergeCell ref="J328:J332"/>
    <mergeCell ref="A308:A312"/>
    <mergeCell ref="B458:B462"/>
    <mergeCell ref="C458:C462"/>
    <mergeCell ref="A408:A412"/>
    <mergeCell ref="B408:B412"/>
    <mergeCell ref="C408:C412"/>
    <mergeCell ref="A383:A387"/>
    <mergeCell ref="B383:B387"/>
    <mergeCell ref="C383:C387"/>
    <mergeCell ref="B403:B407"/>
    <mergeCell ref="C403:C407"/>
    <mergeCell ref="A453:A457"/>
    <mergeCell ref="B453:B457"/>
    <mergeCell ref="C453:C457"/>
    <mergeCell ref="A423:A427"/>
    <mergeCell ref="B423:B427"/>
    <mergeCell ref="C423:C427"/>
    <mergeCell ref="A448:A452"/>
    <mergeCell ref="B448:B452"/>
    <mergeCell ref="C448:C452"/>
    <mergeCell ref="A7:J7"/>
    <mergeCell ref="A8:J8"/>
    <mergeCell ref="A479:J479"/>
    <mergeCell ref="A218:A222"/>
    <mergeCell ref="B218:B222"/>
    <mergeCell ref="C218:C222"/>
    <mergeCell ref="A223:A227"/>
    <mergeCell ref="B223:B227"/>
    <mergeCell ref="C223:C227"/>
    <mergeCell ref="J218:J222"/>
    <mergeCell ref="J223:J227"/>
    <mergeCell ref="A228:A232"/>
    <mergeCell ref="B228:B232"/>
    <mergeCell ref="C228:C232"/>
    <mergeCell ref="A258:A262"/>
    <mergeCell ref="B258:B262"/>
    <mergeCell ref="C258:C262"/>
    <mergeCell ref="A263:A267"/>
    <mergeCell ref="B263:B267"/>
    <mergeCell ref="A233:A237"/>
    <mergeCell ref="B233:B237"/>
    <mergeCell ref="C233:C237"/>
    <mergeCell ref="J233:J237"/>
    <mergeCell ref="A238:A242"/>
    <mergeCell ref="H3:J3"/>
    <mergeCell ref="H4:J4"/>
    <mergeCell ref="H5:J5"/>
    <mergeCell ref="A28:A32"/>
    <mergeCell ref="B28:B32"/>
    <mergeCell ref="C28:C32"/>
    <mergeCell ref="J28:J32"/>
    <mergeCell ref="E10:I10"/>
    <mergeCell ref="A10:A11"/>
    <mergeCell ref="B10:B11"/>
    <mergeCell ref="C10:C11"/>
    <mergeCell ref="D10:D11"/>
    <mergeCell ref="J13:J17"/>
    <mergeCell ref="A18:A22"/>
    <mergeCell ref="B18:B22"/>
    <mergeCell ref="C18:C22"/>
    <mergeCell ref="J18:J22"/>
    <mergeCell ref="A23:A27"/>
    <mergeCell ref="B23:B27"/>
    <mergeCell ref="C23:C27"/>
    <mergeCell ref="J23:J27"/>
    <mergeCell ref="C13:C17"/>
    <mergeCell ref="J10:J11"/>
    <mergeCell ref="A13:A17"/>
    <mergeCell ref="B13:B17"/>
    <mergeCell ref="J43:J47"/>
    <mergeCell ref="A348:A352"/>
    <mergeCell ref="B348:B352"/>
    <mergeCell ref="C348:C352"/>
    <mergeCell ref="C238:C242"/>
    <mergeCell ref="A253:A257"/>
    <mergeCell ref="B253:B257"/>
    <mergeCell ref="C253:C257"/>
    <mergeCell ref="A318:A322"/>
    <mergeCell ref="B318:B322"/>
    <mergeCell ref="C318:C322"/>
    <mergeCell ref="J73:J77"/>
    <mergeCell ref="J53:J57"/>
    <mergeCell ref="J68:J72"/>
    <mergeCell ref="B238:B242"/>
    <mergeCell ref="C273:C277"/>
    <mergeCell ref="C73:C77"/>
    <mergeCell ref="A68:A72"/>
    <mergeCell ref="B68:B72"/>
    <mergeCell ref="C68:C72"/>
    <mergeCell ref="J103:J107"/>
    <mergeCell ref="A108:A112"/>
    <mergeCell ref="B108:B112"/>
  </mergeCells>
  <pageMargins left="0.70866141732283472" right="0.31496062992125984" top="0.74803149606299213" bottom="0.74803149606299213" header="0.31496062992125984" footer="0.31496062992125984"/>
  <pageSetup paperSize="9" scale="74"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2015-08-25T08:02:29Z</cp:lastPrinted>
  <dcterms:created xsi:type="dcterms:W3CDTF">2013-11-13T05:48:39Z</dcterms:created>
  <dcterms:modified xsi:type="dcterms:W3CDTF">2015-11-12T05:50:46Z</dcterms:modified>
</cp:coreProperties>
</file>