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2019-2021" sheetId="1" r:id="rId1"/>
  </sheets>
  <calcPr calcId="145621"/>
</workbook>
</file>

<file path=xl/calcChain.xml><?xml version="1.0" encoding="utf-8"?>
<calcChain xmlns="http://schemas.openxmlformats.org/spreadsheetml/2006/main">
  <c r="G6" i="1" l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F21" i="1"/>
  <c r="R21" i="1"/>
  <c r="Q21" i="1"/>
  <c r="O21" i="1"/>
  <c r="N21" i="1"/>
  <c r="L21" i="1"/>
  <c r="K21" i="1"/>
  <c r="I21" i="1"/>
  <c r="S17" i="1"/>
  <c r="P17" i="1"/>
  <c r="M17" i="1"/>
  <c r="J17" i="1"/>
  <c r="S16" i="1"/>
  <c r="P16" i="1"/>
  <c r="M16" i="1"/>
  <c r="J16" i="1"/>
  <c r="S15" i="1"/>
  <c r="P15" i="1"/>
  <c r="M15" i="1"/>
  <c r="J15" i="1"/>
  <c r="S14" i="1"/>
  <c r="P14" i="1"/>
  <c r="M14" i="1"/>
  <c r="J14" i="1"/>
  <c r="S13" i="1"/>
  <c r="P13" i="1"/>
  <c r="M13" i="1"/>
  <c r="J13" i="1"/>
  <c r="S12" i="1"/>
  <c r="P12" i="1"/>
  <c r="M12" i="1"/>
  <c r="J12" i="1"/>
  <c r="S11" i="1"/>
  <c r="P11" i="1"/>
  <c r="M11" i="1"/>
  <c r="J11" i="1"/>
  <c r="S10" i="1"/>
  <c r="P10" i="1"/>
  <c r="M10" i="1"/>
  <c r="J10" i="1"/>
  <c r="S9" i="1"/>
  <c r="P9" i="1"/>
  <c r="M9" i="1"/>
  <c r="J9" i="1"/>
  <c r="S8" i="1"/>
  <c r="P8" i="1"/>
  <c r="M8" i="1"/>
  <c r="J8" i="1"/>
  <c r="S7" i="1"/>
  <c r="P7" i="1"/>
  <c r="M7" i="1"/>
  <c r="J7" i="1"/>
  <c r="S6" i="1"/>
  <c r="S21" i="1" s="1"/>
  <c r="P6" i="1"/>
  <c r="P21" i="1" s="1"/>
  <c r="M6" i="1"/>
  <c r="M21" i="1" s="1"/>
  <c r="J6" i="1"/>
  <c r="J21" i="1" s="1"/>
  <c r="G21" i="1" l="1"/>
</calcChain>
</file>

<file path=xl/sharedStrings.xml><?xml version="1.0" encoding="utf-8"?>
<sst xmlns="http://schemas.openxmlformats.org/spreadsheetml/2006/main" count="68" uniqueCount="52">
  <si>
    <t>Приобретатель</t>
  </si>
  <si>
    <t>№ догов., дата</t>
  </si>
  <si>
    <t>Срок рассрочки</t>
  </si>
  <si>
    <t>Срок окончания платежа</t>
  </si>
  <si>
    <t>количество месяцев в 2018г.</t>
  </si>
  <si>
    <t>платеж в месяц  2018г</t>
  </si>
  <si>
    <t xml:space="preserve">план поступлений в 2018году           </t>
  </si>
  <si>
    <t>количество месяцев в 2019г.</t>
  </si>
  <si>
    <t>платеж в месяц  2019г</t>
  </si>
  <si>
    <t>количество месяцев в 2020г.</t>
  </si>
  <si>
    <t>платеж в месяц  2020г</t>
  </si>
  <si>
    <t xml:space="preserve">план поступлений в 2019году           </t>
  </si>
  <si>
    <t>ООО "Сюрприз"</t>
  </si>
  <si>
    <t>Емельянова Н.А.</t>
  </si>
  <si>
    <t>Понкрашкин С.А.</t>
  </si>
  <si>
    <t>Хохлова Т.Ф.</t>
  </si>
  <si>
    <t xml:space="preserve">Павликова О.В. </t>
  </si>
  <si>
    <t xml:space="preserve">Павликова Т.А. Хиженкова Е.Г. </t>
  </si>
  <si>
    <t xml:space="preserve">Аносова Л.И.    </t>
  </si>
  <si>
    <t xml:space="preserve">Наумкина Г.Н.  </t>
  </si>
  <si>
    <t xml:space="preserve">Лисицина Н.Г.                                         </t>
  </si>
  <si>
    <t>30-С от 01.10.2015</t>
  </si>
  <si>
    <t>5 лет</t>
  </si>
  <si>
    <t>36-С от 28.12.2016</t>
  </si>
  <si>
    <t>35-С от 28.12.2016</t>
  </si>
  <si>
    <t>39-С от 28.12.2016</t>
  </si>
  <si>
    <t>38-С от 28.12.2016</t>
  </si>
  <si>
    <t>34-С от 28.12.2016</t>
  </si>
  <si>
    <t>32-С от 01.12.2016</t>
  </si>
  <si>
    <t xml:space="preserve">Наумкина Г. Н. </t>
  </si>
  <si>
    <t>Итого:</t>
  </si>
  <si>
    <t>20-С от 01.09.2013</t>
  </si>
  <si>
    <t>37-С от 28.12.2016</t>
  </si>
  <si>
    <t>33-С от 28.12.2016</t>
  </si>
  <si>
    <t>40-С от 01.02.2017</t>
  </si>
  <si>
    <t>25-С от 15.06.2015</t>
  </si>
  <si>
    <t>рублей</t>
  </si>
  <si>
    <t>Прогноз поступлений от доходов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 (КБК 001 1 14 02043 04 0000 410)</t>
  </si>
  <si>
    <t>Расчет прогнозного объёма поступлений в 2019-2021 году</t>
  </si>
  <si>
    <t xml:space="preserve">план поступлений в 2020году           </t>
  </si>
  <si>
    <t>количество месяцев в 2021г.</t>
  </si>
  <si>
    <t>платеж в месяц  2021г</t>
  </si>
  <si>
    <t xml:space="preserve">план поступлений в 2021году           </t>
  </si>
  <si>
    <t>количество месяцев в 2022г.</t>
  </si>
  <si>
    <t>платеж в месяц  2022г</t>
  </si>
  <si>
    <t xml:space="preserve">план поступлений в 2022 году           </t>
  </si>
  <si>
    <t>Упатов В.В.</t>
  </si>
  <si>
    <t>21-С от 01.10.2013</t>
  </si>
  <si>
    <t>5лет</t>
  </si>
  <si>
    <t>ИП Лисицина Н.Г.</t>
  </si>
  <si>
    <t xml:space="preserve">маг. "Универмаг" </t>
  </si>
  <si>
    <t>22-С от 01.12.2013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</si>
</sst>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1"/>
      <color rgb="FF0000FF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3"/>
      <name val="Times New Roman"/>
      <family val="1"/>
      <charset val="204"/>
    </font>
    <font>
      <sz val="12"/>
      <name val="Calibri"/>
      <family val="2"/>
      <charset val="204"/>
    </font>
    <font>
      <sz val="11"/>
      <name val="Calibri"/>
      <family val="2"/>
      <scheme val="minor"/>
    </font>
    <font>
      <sz val="12"/>
      <name val="Calibri"/>
      <family val="2"/>
      <scheme val="minor"/>
    </font>
    <font>
      <sz val="12"/>
      <name val="Arial"/>
      <family val="2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0">
    <xf numFmtId="0" fontId="0" fillId="0" borderId="0" xfId="0"/>
    <xf numFmtId="0" fontId="2" fillId="0" borderId="0" xfId="0" applyFont="1" applyAlignment="1">
      <alignment horizontal="center" vertical="center" wrapText="1"/>
    </xf>
    <xf numFmtId="0" fontId="1" fillId="0" borderId="0" xfId="0" applyFont="1"/>
    <xf numFmtId="0" fontId="1" fillId="0" borderId="0" xfId="0" applyFont="1" applyAlignment="1">
      <alignment horizontal="right"/>
    </xf>
    <xf numFmtId="0" fontId="5" fillId="0" borderId="19" xfId="0" applyFont="1" applyFill="1" applyBorder="1" applyAlignment="1" applyProtection="1">
      <alignment horizontal="center" vertical="top" wrapText="1"/>
      <protection locked="0"/>
    </xf>
    <xf numFmtId="0" fontId="5" fillId="2" borderId="19" xfId="0" applyFont="1" applyFill="1" applyBorder="1" applyAlignment="1" applyProtection="1">
      <alignment horizontal="center" vertical="top" wrapText="1"/>
      <protection locked="0"/>
    </xf>
    <xf numFmtId="0" fontId="5" fillId="0" borderId="9" xfId="0" applyFont="1" applyBorder="1" applyAlignment="1" applyProtection="1">
      <alignment horizontal="center" vertical="center" wrapText="1"/>
      <protection locked="0"/>
    </xf>
    <xf numFmtId="0" fontId="5" fillId="2" borderId="9" xfId="0" applyFont="1" applyFill="1" applyBorder="1" applyAlignment="1" applyProtection="1">
      <alignment horizontal="center" vertical="center" wrapText="1"/>
      <protection locked="0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top" wrapText="1"/>
    </xf>
    <xf numFmtId="0" fontId="5" fillId="0" borderId="9" xfId="0" applyFont="1" applyFill="1" applyBorder="1" applyAlignment="1">
      <alignment horizontal="center" vertical="top" wrapText="1"/>
    </xf>
    <xf numFmtId="14" fontId="7" fillId="0" borderId="12" xfId="0" applyNumberFormat="1" applyFont="1" applyFill="1" applyBorder="1" applyAlignment="1">
      <alignment horizontal="center" vertical="top"/>
    </xf>
    <xf numFmtId="0" fontId="3" fillId="0" borderId="5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4" fontId="3" fillId="0" borderId="4" xfId="0" applyNumberFormat="1" applyFont="1" applyFill="1" applyBorder="1" applyAlignment="1">
      <alignment horizontal="center" vertical="center" wrapText="1"/>
    </xf>
    <xf numFmtId="4" fontId="3" fillId="0" borderId="7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/>
    </xf>
    <xf numFmtId="0" fontId="5" fillId="0" borderId="6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top" wrapText="1"/>
    </xf>
    <xf numFmtId="14" fontId="5" fillId="0" borderId="3" xfId="0" applyNumberFormat="1" applyFont="1" applyFill="1" applyBorder="1" applyAlignment="1">
      <alignment horizontal="center" vertical="top" wrapText="1"/>
    </xf>
    <xf numFmtId="14" fontId="5" fillId="0" borderId="1" xfId="0" applyNumberFormat="1" applyFont="1" applyFill="1" applyBorder="1" applyAlignment="1">
      <alignment horizontal="center" vertical="top" wrapText="1"/>
    </xf>
    <xf numFmtId="0" fontId="8" fillId="0" borderId="16" xfId="0" applyFont="1" applyBorder="1" applyAlignment="1">
      <alignment horizontal="center"/>
    </xf>
    <xf numFmtId="0" fontId="5" fillId="0" borderId="13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top" wrapText="1"/>
    </xf>
    <xf numFmtId="0" fontId="3" fillId="0" borderId="8" xfId="0" applyFont="1" applyFill="1" applyBorder="1" applyAlignment="1">
      <alignment horizontal="center" vertical="center" wrapText="1"/>
    </xf>
    <xf numFmtId="4" fontId="3" fillId="0" borderId="5" xfId="0" applyNumberFormat="1" applyFont="1" applyFill="1" applyBorder="1" applyAlignment="1">
      <alignment horizontal="center" vertical="center" wrapText="1"/>
    </xf>
    <xf numFmtId="0" fontId="8" fillId="0" borderId="8" xfId="0" applyFont="1" applyBorder="1" applyAlignment="1">
      <alignment horizontal="center"/>
    </xf>
    <xf numFmtId="0" fontId="5" fillId="0" borderId="15" xfId="0" applyFont="1" applyFill="1" applyBorder="1" applyAlignment="1">
      <alignment horizontal="center" vertical="center" wrapText="1"/>
    </xf>
    <xf numFmtId="0" fontId="9" fillId="0" borderId="16" xfId="0" applyFont="1" applyBorder="1" applyAlignment="1">
      <alignment horizontal="center" vertical="top" wrapText="1"/>
    </xf>
    <xf numFmtId="0" fontId="5" fillId="0" borderId="14" xfId="0" applyFont="1" applyFill="1" applyBorder="1" applyAlignment="1">
      <alignment horizontal="center" vertical="top" wrapText="1"/>
    </xf>
    <xf numFmtId="4" fontId="3" fillId="0" borderId="12" xfId="0" applyNumberFormat="1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center" wrapText="1"/>
    </xf>
    <xf numFmtId="0" fontId="8" fillId="0" borderId="3" xfId="0" applyFont="1" applyBorder="1" applyAlignment="1">
      <alignment horizontal="center"/>
    </xf>
    <xf numFmtId="0" fontId="10" fillId="0" borderId="1" xfId="0" applyFont="1" applyFill="1" applyBorder="1" applyAlignment="1">
      <alignment horizontal="center" vertical="top" wrapText="1"/>
    </xf>
    <xf numFmtId="14" fontId="10" fillId="0" borderId="1" xfId="0" applyNumberFormat="1" applyFont="1" applyFill="1" applyBorder="1" applyAlignment="1">
      <alignment horizontal="center" vertical="top" wrapText="1"/>
    </xf>
    <xf numFmtId="0" fontId="11" fillId="0" borderId="4" xfId="0" applyFont="1" applyFill="1" applyBorder="1" applyAlignment="1">
      <alignment horizontal="center" vertical="center"/>
    </xf>
    <xf numFmtId="0" fontId="12" fillId="0" borderId="4" xfId="0" applyFont="1" applyFill="1" applyBorder="1" applyAlignment="1">
      <alignment horizontal="center" vertical="center"/>
    </xf>
    <xf numFmtId="0" fontId="12" fillId="0" borderId="5" xfId="0" applyFont="1" applyFill="1" applyBorder="1" applyAlignment="1">
      <alignment horizontal="center" vertical="center"/>
    </xf>
    <xf numFmtId="0" fontId="10" fillId="0" borderId="8" xfId="0" applyFont="1" applyFill="1" applyBorder="1" applyAlignment="1">
      <alignment horizontal="center" vertical="top" wrapText="1"/>
    </xf>
    <xf numFmtId="14" fontId="10" fillId="0" borderId="8" xfId="0" applyNumberFormat="1" applyFont="1" applyFill="1" applyBorder="1" applyAlignment="1">
      <alignment horizontal="center" vertical="top" wrapText="1"/>
    </xf>
    <xf numFmtId="0" fontId="11" fillId="0" borderId="5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/>
    </xf>
    <xf numFmtId="0" fontId="10" fillId="0" borderId="12" xfId="0" applyFont="1" applyBorder="1" applyAlignment="1" applyProtection="1">
      <alignment horizontal="center" vertical="top"/>
      <protection locked="0"/>
    </xf>
    <xf numFmtId="14" fontId="10" fillId="0" borderId="12" xfId="0" applyNumberFormat="1" applyFont="1" applyBorder="1" applyAlignment="1" applyProtection="1">
      <alignment vertical="top"/>
      <protection locked="0"/>
    </xf>
    <xf numFmtId="0" fontId="13" fillId="0" borderId="12" xfId="0" applyFont="1" applyBorder="1" applyAlignment="1" applyProtection="1">
      <alignment horizontal="center" vertical="center"/>
      <protection locked="0"/>
    </xf>
    <xf numFmtId="0" fontId="11" fillId="0" borderId="12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9" fillId="0" borderId="12" xfId="0" applyFont="1" applyBorder="1" applyAlignment="1" applyProtection="1">
      <alignment horizontal="center" vertical="top" wrapText="1"/>
      <protection locked="0"/>
    </xf>
    <xf numFmtId="0" fontId="5" fillId="0" borderId="6" xfId="0" applyFont="1" applyFill="1" applyBorder="1" applyAlignment="1">
      <alignment vertical="center"/>
    </xf>
    <xf numFmtId="0" fontId="5" fillId="0" borderId="7" xfId="0" applyFont="1" applyFill="1" applyBorder="1" applyAlignment="1">
      <alignment vertical="center"/>
    </xf>
    <xf numFmtId="4" fontId="4" fillId="0" borderId="7" xfId="0" applyNumberFormat="1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4" fillId="0" borderId="7" xfId="0" applyFont="1" applyFill="1" applyBorder="1" applyAlignment="1">
      <alignment vertical="center"/>
    </xf>
    <xf numFmtId="4" fontId="4" fillId="0" borderId="3" xfId="0" applyNumberFormat="1" applyFont="1" applyFill="1" applyBorder="1" applyAlignment="1">
      <alignment vertical="center"/>
    </xf>
    <xf numFmtId="4" fontId="4" fillId="0" borderId="1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0" fillId="0" borderId="0" xfId="0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21"/>
  <sheetViews>
    <sheetView tabSelected="1" zoomScale="80" zoomScaleNormal="80" workbookViewId="0">
      <selection activeCell="S3" sqref="S3"/>
    </sheetView>
  </sheetViews>
  <sheetFormatPr defaultRowHeight="15" x14ac:dyDescent="0.25"/>
  <cols>
    <col min="1" max="1" width="34.140625" customWidth="1"/>
    <col min="2" max="2" width="17.85546875" customWidth="1"/>
    <col min="3" max="3" width="11.7109375" customWidth="1"/>
    <col min="4" max="4" width="14.85546875" customWidth="1"/>
    <col min="5" max="5" width="13.28515625" customWidth="1"/>
    <col min="6" max="6" width="14.28515625" customWidth="1"/>
    <col min="7" max="7" width="14.140625" customWidth="1"/>
    <col min="8" max="8" width="11.7109375" customWidth="1"/>
    <col min="9" max="9" width="13.42578125" customWidth="1"/>
    <col min="10" max="10" width="14.42578125" customWidth="1"/>
    <col min="11" max="11" width="13.42578125" customWidth="1"/>
    <col min="12" max="12" width="13.5703125" customWidth="1"/>
    <col min="13" max="13" width="15.5703125" customWidth="1"/>
    <col min="14" max="14" width="10.140625" customWidth="1"/>
    <col min="15" max="15" width="13.140625" customWidth="1"/>
    <col min="16" max="16" width="15.42578125" customWidth="1"/>
    <col min="18" max="18" width="11.140625" customWidth="1"/>
    <col min="19" max="19" width="12.85546875" customWidth="1"/>
  </cols>
  <sheetData>
    <row r="1" spans="1:19" ht="65.25" customHeight="1" x14ac:dyDescent="0.25">
      <c r="A1" s="68" t="s">
        <v>37</v>
      </c>
      <c r="B1" s="68"/>
      <c r="C1" s="68"/>
      <c r="D1" s="68"/>
      <c r="E1" s="68"/>
      <c r="F1" s="68"/>
      <c r="G1" s="68"/>
      <c r="H1" s="68"/>
      <c r="I1" s="68"/>
      <c r="J1" s="68"/>
      <c r="K1" s="68"/>
      <c r="L1" s="68"/>
      <c r="M1" s="68"/>
      <c r="N1" s="68"/>
      <c r="O1" s="68"/>
      <c r="P1" s="68"/>
    </row>
    <row r="2" spans="1:19" ht="27" customHeight="1" x14ac:dyDescent="0.25">
      <c r="A2" s="68" t="s">
        <v>38</v>
      </c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  <c r="N2" s="68"/>
      <c r="O2" s="68"/>
      <c r="P2" s="68"/>
    </row>
    <row r="3" spans="1:19" ht="15.75" thickBot="1" x14ac:dyDescent="0.3">
      <c r="A3" s="1"/>
      <c r="B3" s="1"/>
      <c r="C3" s="1"/>
      <c r="D3" s="1"/>
      <c r="E3" s="1"/>
      <c r="F3" s="1"/>
      <c r="G3" s="1"/>
      <c r="H3" s="1"/>
      <c r="I3" s="2"/>
      <c r="J3" s="2"/>
      <c r="K3" s="2"/>
      <c r="L3" s="2"/>
      <c r="M3" s="2"/>
      <c r="N3" s="2"/>
      <c r="O3" s="2"/>
      <c r="P3" s="3"/>
      <c r="S3" s="69" t="s">
        <v>36</v>
      </c>
    </row>
    <row r="4" spans="1:19" ht="83.25" thickBot="1" x14ac:dyDescent="0.3">
      <c r="A4" s="8" t="s">
        <v>0</v>
      </c>
      <c r="B4" s="9" t="s">
        <v>1</v>
      </c>
      <c r="C4" s="9" t="s">
        <v>2</v>
      </c>
      <c r="D4" s="9" t="s">
        <v>3</v>
      </c>
      <c r="E4" s="9" t="s">
        <v>4</v>
      </c>
      <c r="F4" s="9" t="s">
        <v>5</v>
      </c>
      <c r="G4" s="9" t="s">
        <v>6</v>
      </c>
      <c r="H4" s="9" t="s">
        <v>7</v>
      </c>
      <c r="I4" s="9" t="s">
        <v>8</v>
      </c>
      <c r="J4" s="9" t="s">
        <v>11</v>
      </c>
      <c r="K4" s="9" t="s">
        <v>9</v>
      </c>
      <c r="L4" s="9" t="s">
        <v>10</v>
      </c>
      <c r="M4" s="10" t="s">
        <v>39</v>
      </c>
      <c r="N4" s="11" t="s">
        <v>40</v>
      </c>
      <c r="O4" s="11" t="s">
        <v>41</v>
      </c>
      <c r="P4" s="11" t="s">
        <v>42</v>
      </c>
      <c r="Q4" s="11" t="s">
        <v>43</v>
      </c>
      <c r="R4" s="12" t="s">
        <v>44</v>
      </c>
      <c r="S4" s="13" t="s">
        <v>45</v>
      </c>
    </row>
    <row r="5" spans="1:19" ht="17.25" thickBot="1" x14ac:dyDescent="0.3">
      <c r="A5" s="14">
        <v>1</v>
      </c>
      <c r="B5" s="15">
        <v>2</v>
      </c>
      <c r="C5" s="15">
        <v>3</v>
      </c>
      <c r="D5" s="15">
        <v>4</v>
      </c>
      <c r="E5" s="15">
        <v>5</v>
      </c>
      <c r="F5" s="15">
        <v>6</v>
      </c>
      <c r="G5" s="15">
        <v>7</v>
      </c>
      <c r="H5" s="15"/>
      <c r="I5" s="15">
        <v>8</v>
      </c>
      <c r="J5" s="15">
        <v>9</v>
      </c>
      <c r="K5" s="15">
        <v>10</v>
      </c>
      <c r="L5" s="15">
        <v>11</v>
      </c>
      <c r="M5" s="15">
        <v>12</v>
      </c>
      <c r="N5" s="15">
        <v>13</v>
      </c>
      <c r="O5" s="15">
        <v>14</v>
      </c>
      <c r="P5" s="15">
        <v>15</v>
      </c>
      <c r="Q5" s="15">
        <v>16</v>
      </c>
      <c r="R5" s="15">
        <v>17</v>
      </c>
      <c r="S5" s="15">
        <v>18</v>
      </c>
    </row>
    <row r="6" spans="1:19" ht="32.25" thickBot="1" x14ac:dyDescent="0.3">
      <c r="A6" s="16" t="s">
        <v>16</v>
      </c>
      <c r="B6" s="17" t="s">
        <v>27</v>
      </c>
      <c r="C6" s="18" t="s">
        <v>22</v>
      </c>
      <c r="D6" s="19">
        <v>44557</v>
      </c>
      <c r="E6" s="20">
        <v>12</v>
      </c>
      <c r="F6" s="21">
        <v>4950</v>
      </c>
      <c r="G6" s="22">
        <f>F6*E6</f>
        <v>59400</v>
      </c>
      <c r="H6" s="23">
        <v>12</v>
      </c>
      <c r="I6" s="24">
        <v>4950</v>
      </c>
      <c r="J6" s="24">
        <f t="shared" ref="J6:J17" si="0">I6*E6</f>
        <v>59400</v>
      </c>
      <c r="K6" s="21">
        <v>12</v>
      </c>
      <c r="L6" s="24">
        <v>4950</v>
      </c>
      <c r="M6" s="25">
        <f t="shared" ref="M6:M17" si="1">L6*K6</f>
        <v>59400</v>
      </c>
      <c r="N6" s="26">
        <v>12</v>
      </c>
      <c r="O6" s="24">
        <v>4950</v>
      </c>
      <c r="P6" s="26">
        <f t="shared" ref="P6:P17" si="2">O6*N6</f>
        <v>59400</v>
      </c>
      <c r="Q6" s="26">
        <v>0</v>
      </c>
      <c r="R6" s="26">
        <v>0</v>
      </c>
      <c r="S6" s="26">
        <f t="shared" ref="S6:S17" si="3">R6*Q6</f>
        <v>0</v>
      </c>
    </row>
    <row r="7" spans="1:19" ht="32.25" thickBot="1" x14ac:dyDescent="0.3">
      <c r="A7" s="27" t="s">
        <v>17</v>
      </c>
      <c r="B7" s="28" t="s">
        <v>23</v>
      </c>
      <c r="C7" s="18" t="s">
        <v>22</v>
      </c>
      <c r="D7" s="19">
        <v>44557</v>
      </c>
      <c r="E7" s="22">
        <v>12</v>
      </c>
      <c r="F7" s="23">
        <v>5350</v>
      </c>
      <c r="G7" s="22">
        <f>F7*E7</f>
        <v>64200</v>
      </c>
      <c r="H7" s="23">
        <v>12</v>
      </c>
      <c r="I7" s="24">
        <v>5350</v>
      </c>
      <c r="J7" s="24">
        <f t="shared" si="0"/>
        <v>64200</v>
      </c>
      <c r="K7" s="21">
        <v>12</v>
      </c>
      <c r="L7" s="24">
        <v>5350</v>
      </c>
      <c r="M7" s="25">
        <f t="shared" si="1"/>
        <v>64200</v>
      </c>
      <c r="N7" s="26">
        <v>12</v>
      </c>
      <c r="O7" s="26">
        <v>5350</v>
      </c>
      <c r="P7" s="26">
        <f t="shared" si="2"/>
        <v>64200</v>
      </c>
      <c r="Q7" s="26">
        <v>0</v>
      </c>
      <c r="R7" s="26">
        <v>0</v>
      </c>
      <c r="S7" s="26">
        <f t="shared" si="3"/>
        <v>0</v>
      </c>
    </row>
    <row r="8" spans="1:19" ht="32.25" thickBot="1" x14ac:dyDescent="0.3">
      <c r="A8" s="27" t="s">
        <v>17</v>
      </c>
      <c r="B8" s="28" t="s">
        <v>24</v>
      </c>
      <c r="C8" s="18" t="s">
        <v>22</v>
      </c>
      <c r="D8" s="19">
        <v>44557</v>
      </c>
      <c r="E8" s="22">
        <v>12</v>
      </c>
      <c r="F8" s="23">
        <v>2816.67</v>
      </c>
      <c r="G8" s="22">
        <f t="shared" ref="G8:G20" si="4">F8*E8</f>
        <v>33800.04</v>
      </c>
      <c r="H8" s="23">
        <v>12</v>
      </c>
      <c r="I8" s="24">
        <v>2816.67</v>
      </c>
      <c r="J8" s="24">
        <f t="shared" si="0"/>
        <v>33800.04</v>
      </c>
      <c r="K8" s="21">
        <v>12</v>
      </c>
      <c r="L8" s="24">
        <v>2816.67</v>
      </c>
      <c r="M8" s="25">
        <f t="shared" si="1"/>
        <v>33800.04</v>
      </c>
      <c r="N8" s="26">
        <v>12</v>
      </c>
      <c r="O8" s="26">
        <v>2816.67</v>
      </c>
      <c r="P8" s="26">
        <f t="shared" si="2"/>
        <v>33800.04</v>
      </c>
      <c r="Q8" s="26">
        <v>0</v>
      </c>
      <c r="R8" s="26">
        <v>0</v>
      </c>
      <c r="S8" s="26">
        <f t="shared" si="3"/>
        <v>0</v>
      </c>
    </row>
    <row r="9" spans="1:19" ht="32.25" thickBot="1" x14ac:dyDescent="0.3">
      <c r="A9" s="27" t="s">
        <v>12</v>
      </c>
      <c r="B9" s="28" t="s">
        <v>33</v>
      </c>
      <c r="C9" s="18" t="s">
        <v>22</v>
      </c>
      <c r="D9" s="19">
        <v>44557</v>
      </c>
      <c r="E9" s="22">
        <v>12</v>
      </c>
      <c r="F9" s="24">
        <v>3666.67</v>
      </c>
      <c r="G9" s="22">
        <f t="shared" si="4"/>
        <v>44000.04</v>
      </c>
      <c r="H9" s="23">
        <v>12</v>
      </c>
      <c r="I9" s="24">
        <v>3666.67</v>
      </c>
      <c r="J9" s="24">
        <f t="shared" si="0"/>
        <v>44000.04</v>
      </c>
      <c r="K9" s="21">
        <v>12</v>
      </c>
      <c r="L9" s="24">
        <v>3666.67</v>
      </c>
      <c r="M9" s="25">
        <f t="shared" si="1"/>
        <v>44000.04</v>
      </c>
      <c r="N9" s="26">
        <v>12</v>
      </c>
      <c r="O9" s="26">
        <v>3666.67</v>
      </c>
      <c r="P9" s="26">
        <f t="shared" si="2"/>
        <v>44000.04</v>
      </c>
      <c r="Q9" s="26">
        <v>0</v>
      </c>
      <c r="R9" s="26">
        <v>0</v>
      </c>
      <c r="S9" s="26">
        <f t="shared" si="3"/>
        <v>0</v>
      </c>
    </row>
    <row r="10" spans="1:19" ht="32.25" thickBot="1" x14ac:dyDescent="0.3">
      <c r="A10" s="27" t="s">
        <v>18</v>
      </c>
      <c r="B10" s="28" t="s">
        <v>34</v>
      </c>
      <c r="C10" s="28" t="s">
        <v>22</v>
      </c>
      <c r="D10" s="29">
        <v>44591</v>
      </c>
      <c r="E10" s="21">
        <v>12</v>
      </c>
      <c r="F10" s="24">
        <v>2766.67</v>
      </c>
      <c r="G10" s="22">
        <f t="shared" si="4"/>
        <v>33200.04</v>
      </c>
      <c r="H10" s="23">
        <v>12</v>
      </c>
      <c r="I10" s="24">
        <v>2766.67</v>
      </c>
      <c r="J10" s="24">
        <f t="shared" si="0"/>
        <v>33200.04</v>
      </c>
      <c r="K10" s="21">
        <v>12</v>
      </c>
      <c r="L10" s="24">
        <v>2766.67</v>
      </c>
      <c r="M10" s="25">
        <f t="shared" si="1"/>
        <v>33200.04</v>
      </c>
      <c r="N10" s="26">
        <v>12</v>
      </c>
      <c r="O10" s="26">
        <v>2766.67</v>
      </c>
      <c r="P10" s="26">
        <f t="shared" si="2"/>
        <v>33200.04</v>
      </c>
      <c r="Q10" s="26">
        <v>1</v>
      </c>
      <c r="R10" s="26">
        <v>2766.67</v>
      </c>
      <c r="S10" s="26">
        <f t="shared" si="3"/>
        <v>2766.67</v>
      </c>
    </row>
    <row r="11" spans="1:19" ht="32.25" thickBot="1" x14ac:dyDescent="0.3">
      <c r="A11" s="27" t="s">
        <v>19</v>
      </c>
      <c r="B11" s="28" t="s">
        <v>32</v>
      </c>
      <c r="C11" s="28" t="s">
        <v>22</v>
      </c>
      <c r="D11" s="30">
        <v>44557</v>
      </c>
      <c r="E11" s="21">
        <v>12</v>
      </c>
      <c r="F11" s="24">
        <v>916.67</v>
      </c>
      <c r="G11" s="22">
        <f t="shared" si="4"/>
        <v>11000.039999999999</v>
      </c>
      <c r="H11" s="23">
        <v>12</v>
      </c>
      <c r="I11" s="24">
        <v>916.67</v>
      </c>
      <c r="J11" s="24">
        <f t="shared" si="0"/>
        <v>11000.039999999999</v>
      </c>
      <c r="K11" s="21">
        <v>12</v>
      </c>
      <c r="L11" s="24">
        <v>916.67</v>
      </c>
      <c r="M11" s="25">
        <f t="shared" si="1"/>
        <v>11000.039999999999</v>
      </c>
      <c r="N11" s="26">
        <v>12</v>
      </c>
      <c r="O11" s="26">
        <v>916.67</v>
      </c>
      <c r="P11" s="26">
        <f t="shared" si="2"/>
        <v>11000.039999999999</v>
      </c>
      <c r="Q11" s="31">
        <v>0</v>
      </c>
      <c r="R11" s="26">
        <v>0</v>
      </c>
      <c r="S11" s="26">
        <f t="shared" si="3"/>
        <v>0</v>
      </c>
    </row>
    <row r="12" spans="1:19" ht="32.25" thickBot="1" x14ac:dyDescent="0.3">
      <c r="A12" s="32" t="s">
        <v>29</v>
      </c>
      <c r="B12" s="33" t="s">
        <v>28</v>
      </c>
      <c r="C12" s="33" t="s">
        <v>22</v>
      </c>
      <c r="D12" s="30">
        <v>44530</v>
      </c>
      <c r="E12" s="34">
        <v>12</v>
      </c>
      <c r="F12" s="35">
        <v>1616.16</v>
      </c>
      <c r="G12" s="22">
        <f t="shared" si="4"/>
        <v>19393.920000000002</v>
      </c>
      <c r="H12" s="23">
        <v>12</v>
      </c>
      <c r="I12" s="35">
        <v>1616.16</v>
      </c>
      <c r="J12" s="35">
        <f t="shared" si="0"/>
        <v>19393.920000000002</v>
      </c>
      <c r="K12" s="34">
        <v>12</v>
      </c>
      <c r="L12" s="35">
        <v>1616.16</v>
      </c>
      <c r="M12" s="25">
        <f t="shared" si="1"/>
        <v>19393.920000000002</v>
      </c>
      <c r="N12" s="26">
        <v>11</v>
      </c>
      <c r="O12" s="36">
        <v>1616.16</v>
      </c>
      <c r="P12" s="26">
        <f t="shared" si="2"/>
        <v>17777.760000000002</v>
      </c>
      <c r="Q12" s="31">
        <v>0</v>
      </c>
      <c r="R12" s="36">
        <v>0</v>
      </c>
      <c r="S12" s="26">
        <f t="shared" si="3"/>
        <v>0</v>
      </c>
    </row>
    <row r="13" spans="1:19" ht="32.25" thickBot="1" x14ac:dyDescent="0.3">
      <c r="A13" s="37" t="s">
        <v>20</v>
      </c>
      <c r="B13" s="38" t="s">
        <v>25</v>
      </c>
      <c r="C13" s="39" t="s">
        <v>22</v>
      </c>
      <c r="D13" s="29">
        <v>44557</v>
      </c>
      <c r="E13" s="31">
        <v>12</v>
      </c>
      <c r="F13" s="31">
        <v>1083.33</v>
      </c>
      <c r="G13" s="22">
        <f t="shared" si="4"/>
        <v>12999.96</v>
      </c>
      <c r="H13" s="23">
        <v>12</v>
      </c>
      <c r="I13" s="31">
        <v>1083.33</v>
      </c>
      <c r="J13" s="40">
        <f t="shared" si="0"/>
        <v>12999.96</v>
      </c>
      <c r="K13" s="31">
        <v>12</v>
      </c>
      <c r="L13" s="31">
        <v>1083.33</v>
      </c>
      <c r="M13" s="25">
        <f t="shared" si="1"/>
        <v>12999.96</v>
      </c>
      <c r="N13" s="31">
        <v>12</v>
      </c>
      <c r="O13" s="31">
        <v>1083.33</v>
      </c>
      <c r="P13" s="26">
        <f t="shared" si="2"/>
        <v>12999.96</v>
      </c>
      <c r="Q13" s="31">
        <v>0</v>
      </c>
      <c r="R13" s="31">
        <v>0</v>
      </c>
      <c r="S13" s="26">
        <f t="shared" si="3"/>
        <v>0</v>
      </c>
    </row>
    <row r="14" spans="1:19" ht="32.25" thickBot="1" x14ac:dyDescent="0.3">
      <c r="A14" s="27" t="s">
        <v>20</v>
      </c>
      <c r="B14" s="41" t="s">
        <v>26</v>
      </c>
      <c r="C14" s="39" t="s">
        <v>22</v>
      </c>
      <c r="D14" s="29">
        <v>44557</v>
      </c>
      <c r="E14" s="42">
        <v>12</v>
      </c>
      <c r="F14" s="24">
        <v>3483.33</v>
      </c>
      <c r="G14" s="22">
        <f t="shared" si="4"/>
        <v>41799.96</v>
      </c>
      <c r="H14" s="23">
        <v>12</v>
      </c>
      <c r="I14" s="24">
        <v>3483.33</v>
      </c>
      <c r="J14" s="24">
        <f t="shared" si="0"/>
        <v>41799.96</v>
      </c>
      <c r="K14" s="42">
        <v>12</v>
      </c>
      <c r="L14" s="24">
        <v>3483.33</v>
      </c>
      <c r="M14" s="25">
        <f t="shared" si="1"/>
        <v>41799.96</v>
      </c>
      <c r="N14" s="43">
        <v>12</v>
      </c>
      <c r="O14" s="43">
        <v>3483.33</v>
      </c>
      <c r="P14" s="26">
        <f t="shared" si="2"/>
        <v>41799.96</v>
      </c>
      <c r="Q14" s="43">
        <v>0</v>
      </c>
      <c r="R14" s="43">
        <v>0</v>
      </c>
      <c r="S14" s="26">
        <f t="shared" si="3"/>
        <v>0</v>
      </c>
    </row>
    <row r="15" spans="1:19" ht="30.75" thickBot="1" x14ac:dyDescent="0.3">
      <c r="A15" s="27" t="s">
        <v>13</v>
      </c>
      <c r="B15" s="44" t="s">
        <v>35</v>
      </c>
      <c r="C15" s="44" t="s">
        <v>22</v>
      </c>
      <c r="D15" s="45">
        <v>43965</v>
      </c>
      <c r="E15" s="21">
        <v>12</v>
      </c>
      <c r="F15" s="46">
        <v>77236.67</v>
      </c>
      <c r="G15" s="22">
        <f t="shared" si="4"/>
        <v>926840.04</v>
      </c>
      <c r="H15" s="23">
        <v>12</v>
      </c>
      <c r="I15" s="46">
        <v>77236.67</v>
      </c>
      <c r="J15" s="24">
        <f t="shared" si="0"/>
        <v>926840.04</v>
      </c>
      <c r="K15" s="23">
        <v>5</v>
      </c>
      <c r="L15" s="47">
        <v>77236.67</v>
      </c>
      <c r="M15" s="25">
        <f t="shared" si="1"/>
        <v>386183.35</v>
      </c>
      <c r="N15" s="26">
        <v>0</v>
      </c>
      <c r="O15" s="26">
        <v>0</v>
      </c>
      <c r="P15" s="26">
        <f t="shared" si="2"/>
        <v>0</v>
      </c>
      <c r="Q15" s="26">
        <v>0</v>
      </c>
      <c r="R15" s="26">
        <v>0</v>
      </c>
      <c r="S15" s="26">
        <f t="shared" si="3"/>
        <v>0</v>
      </c>
    </row>
    <row r="16" spans="1:19" ht="30.75" thickBot="1" x14ac:dyDescent="0.3">
      <c r="A16" s="27" t="s">
        <v>14</v>
      </c>
      <c r="B16" s="44" t="s">
        <v>21</v>
      </c>
      <c r="C16" s="44" t="s">
        <v>22</v>
      </c>
      <c r="D16" s="45">
        <v>44104</v>
      </c>
      <c r="E16" s="21">
        <v>12</v>
      </c>
      <c r="F16" s="46">
        <v>3447</v>
      </c>
      <c r="G16" s="22">
        <f t="shared" si="4"/>
        <v>41364</v>
      </c>
      <c r="H16" s="23">
        <v>12</v>
      </c>
      <c r="I16" s="46">
        <v>3447</v>
      </c>
      <c r="J16" s="24">
        <f t="shared" si="0"/>
        <v>41364</v>
      </c>
      <c r="K16" s="20">
        <v>9</v>
      </c>
      <c r="L16" s="48">
        <v>3447</v>
      </c>
      <c r="M16" s="25">
        <f t="shared" si="1"/>
        <v>31023</v>
      </c>
      <c r="N16" s="36">
        <v>0</v>
      </c>
      <c r="O16" s="26">
        <v>0</v>
      </c>
      <c r="P16" s="26">
        <f t="shared" si="2"/>
        <v>0</v>
      </c>
      <c r="Q16" s="26">
        <v>0</v>
      </c>
      <c r="R16" s="26">
        <v>0</v>
      </c>
      <c r="S16" s="26">
        <f t="shared" si="3"/>
        <v>0</v>
      </c>
    </row>
    <row r="17" spans="1:19" ht="30.75" thickBot="1" x14ac:dyDescent="0.3">
      <c r="A17" s="32" t="s">
        <v>15</v>
      </c>
      <c r="B17" s="49" t="s">
        <v>21</v>
      </c>
      <c r="C17" s="49" t="s">
        <v>22</v>
      </c>
      <c r="D17" s="50">
        <v>44104</v>
      </c>
      <c r="E17" s="34">
        <v>12</v>
      </c>
      <c r="F17" s="51">
        <v>4848</v>
      </c>
      <c r="G17" s="52">
        <f t="shared" si="4"/>
        <v>58176</v>
      </c>
      <c r="H17" s="23">
        <v>12</v>
      </c>
      <c r="I17" s="51">
        <v>4848</v>
      </c>
      <c r="J17" s="24">
        <f t="shared" si="0"/>
        <v>58176</v>
      </c>
      <c r="K17" s="21">
        <v>9</v>
      </c>
      <c r="L17" s="53">
        <v>4848</v>
      </c>
      <c r="M17" s="25">
        <f t="shared" si="1"/>
        <v>43632</v>
      </c>
      <c r="N17" s="26">
        <v>0</v>
      </c>
      <c r="O17" s="26">
        <v>0</v>
      </c>
      <c r="P17" s="26">
        <f t="shared" si="2"/>
        <v>0</v>
      </c>
      <c r="Q17" s="26">
        <v>0</v>
      </c>
      <c r="R17" s="26">
        <v>0</v>
      </c>
      <c r="S17" s="26">
        <f t="shared" si="3"/>
        <v>0</v>
      </c>
    </row>
    <row r="18" spans="1:19" ht="32.25" thickBot="1" x14ac:dyDescent="0.3">
      <c r="A18" s="6" t="s">
        <v>46</v>
      </c>
      <c r="B18" s="4" t="s">
        <v>47</v>
      </c>
      <c r="C18" s="54" t="s">
        <v>48</v>
      </c>
      <c r="D18" s="55">
        <v>43373</v>
      </c>
      <c r="E18" s="56">
        <v>9</v>
      </c>
      <c r="F18" s="57">
        <v>22070</v>
      </c>
      <c r="G18" s="58">
        <f t="shared" si="4"/>
        <v>198630</v>
      </c>
      <c r="H18" s="59">
        <v>0</v>
      </c>
      <c r="I18" s="57"/>
      <c r="J18" s="24"/>
      <c r="K18" s="21"/>
      <c r="L18" s="53"/>
      <c r="M18" s="25"/>
      <c r="N18" s="26"/>
      <c r="O18" s="26"/>
      <c r="P18" s="26"/>
      <c r="Q18" s="26"/>
      <c r="R18" s="26"/>
      <c r="S18" s="26"/>
    </row>
    <row r="19" spans="1:19" ht="32.25" thickBot="1" x14ac:dyDescent="0.3">
      <c r="A19" s="7" t="s">
        <v>49</v>
      </c>
      <c r="B19" s="5" t="s">
        <v>31</v>
      </c>
      <c r="C19" s="54" t="s">
        <v>48</v>
      </c>
      <c r="D19" s="55">
        <v>43342</v>
      </c>
      <c r="E19" s="56">
        <v>8</v>
      </c>
      <c r="F19" s="57">
        <v>10256.67</v>
      </c>
      <c r="G19" s="58">
        <f t="shared" si="4"/>
        <v>82053.36</v>
      </c>
      <c r="H19" s="59">
        <v>0</v>
      </c>
      <c r="I19" s="57"/>
      <c r="J19" s="24"/>
      <c r="K19" s="21"/>
      <c r="L19" s="53"/>
      <c r="M19" s="25"/>
      <c r="N19" s="26"/>
      <c r="O19" s="26"/>
      <c r="P19" s="26"/>
      <c r="Q19" s="26"/>
      <c r="R19" s="26"/>
      <c r="S19" s="26"/>
    </row>
    <row r="20" spans="1:19" ht="32.25" thickBot="1" x14ac:dyDescent="0.3">
      <c r="A20" s="6" t="s">
        <v>50</v>
      </c>
      <c r="B20" s="60" t="s">
        <v>51</v>
      </c>
      <c r="C20" s="54" t="s">
        <v>48</v>
      </c>
      <c r="D20" s="55">
        <v>43434</v>
      </c>
      <c r="E20" s="56">
        <v>11</v>
      </c>
      <c r="F20" s="57">
        <v>142505</v>
      </c>
      <c r="G20" s="58">
        <f t="shared" si="4"/>
        <v>1567555</v>
      </c>
      <c r="H20" s="59">
        <v>0</v>
      </c>
      <c r="I20" s="57"/>
      <c r="J20" s="24"/>
      <c r="K20" s="21"/>
      <c r="L20" s="53"/>
      <c r="M20" s="25"/>
      <c r="N20" s="26"/>
      <c r="O20" s="26"/>
      <c r="P20" s="26"/>
      <c r="Q20" s="26"/>
      <c r="R20" s="26"/>
      <c r="S20" s="26"/>
    </row>
    <row r="21" spans="1:19" ht="16.5" thickBot="1" x14ac:dyDescent="0.3">
      <c r="A21" s="61" t="s">
        <v>30</v>
      </c>
      <c r="B21" s="62"/>
      <c r="C21" s="62"/>
      <c r="D21" s="62"/>
      <c r="E21" s="62"/>
      <c r="F21" s="63">
        <f>F20+F19+F18+F17+F16+F15+F14+F13+F12+F11+F10+F9+F8+F7+F6</f>
        <v>287012.83999999997</v>
      </c>
      <c r="G21" s="64">
        <f>G17+G16+G15+G14+G13+G12+G11+G10+G9+G8+G7+G6+G18+G19+G20</f>
        <v>3194412.4000000004</v>
      </c>
      <c r="H21" s="65"/>
      <c r="I21" s="66">
        <f>I6+I7+I8+I9+I10+I11+I12+I13+I14+I15+I16+I17</f>
        <v>112181.17</v>
      </c>
      <c r="J21" s="67">
        <f>SUM(J6:J17)+J22</f>
        <v>1346174.04</v>
      </c>
      <c r="K21" s="67">
        <f t="shared" ref="K21:S21" si="5">SUM(K6:K17)</f>
        <v>131</v>
      </c>
      <c r="L21" s="67">
        <f t="shared" si="5"/>
        <v>112181.17</v>
      </c>
      <c r="M21" s="67">
        <f t="shared" si="5"/>
        <v>780632.35000000009</v>
      </c>
      <c r="N21" s="67">
        <f t="shared" si="5"/>
        <v>107</v>
      </c>
      <c r="O21" s="67">
        <f t="shared" si="5"/>
        <v>26649.5</v>
      </c>
      <c r="P21" s="67">
        <f t="shared" si="5"/>
        <v>318177.84000000008</v>
      </c>
      <c r="Q21" s="67">
        <f t="shared" si="5"/>
        <v>1</v>
      </c>
      <c r="R21" s="67">
        <f t="shared" si="5"/>
        <v>2766.67</v>
      </c>
      <c r="S21" s="67">
        <f t="shared" si="5"/>
        <v>2766.67</v>
      </c>
    </row>
  </sheetData>
  <mergeCells count="2">
    <mergeCell ref="A1:P1"/>
    <mergeCell ref="A2:P2"/>
  </mergeCells>
  <pageMargins left="0.70866141732283472" right="0.70866141732283472" top="0.74803149606299213" bottom="0.74803149606299213" header="0.31496062992125984" footer="0.31496062992125984"/>
  <pageSetup paperSize="9" scale="4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2019-2021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2018-11-12T12:33:26Z</dcterms:modified>
</cp:coreProperties>
</file>