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90" windowWidth="15600" windowHeight="86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44" i="1" l="1"/>
  <c r="G116" i="1"/>
  <c r="E737" i="1" l="1"/>
  <c r="E732" i="1"/>
  <c r="E506" i="1"/>
  <c r="E446" i="1"/>
  <c r="E364" i="1"/>
  <c r="E361" i="1"/>
  <c r="E354" i="1"/>
  <c r="E351" i="1"/>
  <c r="E296" i="1"/>
  <c r="E228" i="1"/>
  <c r="E192" i="1"/>
  <c r="E183" i="1"/>
  <c r="E178" i="1"/>
  <c r="E173" i="1"/>
  <c r="E156" i="1"/>
  <c r="E136" i="1"/>
  <c r="E108" i="1"/>
  <c r="E86" i="1"/>
  <c r="E77" i="1"/>
  <c r="E68" i="1"/>
  <c r="E57" i="1"/>
  <c r="E41" i="1"/>
  <c r="E36" i="1"/>
  <c r="E31" i="1"/>
  <c r="E21" i="1" s="1"/>
  <c r="E26" i="1"/>
  <c r="J356" i="1"/>
  <c r="H116" i="1"/>
  <c r="J326" i="1"/>
  <c r="I326" i="1"/>
  <c r="H326" i="1"/>
  <c r="G326" i="1"/>
  <c r="F326" i="1"/>
  <c r="J340" i="1"/>
  <c r="I340" i="1"/>
  <c r="H340" i="1"/>
  <c r="G340" i="1"/>
  <c r="F340" i="1"/>
  <c r="E339" i="1"/>
  <c r="E338" i="1"/>
  <c r="E337" i="1"/>
  <c r="E336" i="1"/>
  <c r="E340" i="1" l="1"/>
  <c r="G156" i="1" l="1"/>
  <c r="F156" i="1"/>
  <c r="F116" i="1"/>
  <c r="J754" i="1"/>
  <c r="J753" i="1"/>
  <c r="J752" i="1"/>
  <c r="J751" i="1"/>
  <c r="J741" i="1"/>
  <c r="J730" i="1"/>
  <c r="J725" i="1"/>
  <c r="J720" i="1"/>
  <c r="J714" i="1"/>
  <c r="J713" i="1"/>
  <c r="J708" i="1" s="1"/>
  <c r="J703" i="1" s="1"/>
  <c r="J712" i="1"/>
  <c r="J707" i="1" s="1"/>
  <c r="J702" i="1" s="1"/>
  <c r="J711" i="1"/>
  <c r="J709" i="1"/>
  <c r="J704" i="1" s="1"/>
  <c r="J700" i="1"/>
  <c r="J695" i="1"/>
  <c r="J686" i="1"/>
  <c r="J681" i="1" s="1"/>
  <c r="J684" i="1"/>
  <c r="J683" i="1"/>
  <c r="J682" i="1"/>
  <c r="J680" i="1"/>
  <c r="J675" i="1"/>
  <c r="J670" i="1"/>
  <c r="J664" i="1"/>
  <c r="J663" i="1"/>
  <c r="J662" i="1"/>
  <c r="J661" i="1"/>
  <c r="J660" i="1"/>
  <c r="J655" i="1"/>
  <c r="J650" i="1"/>
  <c r="J645" i="1"/>
  <c r="J640" i="1"/>
  <c r="J635" i="1"/>
  <c r="J630" i="1"/>
  <c r="J625" i="1"/>
  <c r="J620" i="1"/>
  <c r="J615" i="1"/>
  <c r="J610" i="1"/>
  <c r="J604" i="1"/>
  <c r="J599" i="1" s="1"/>
  <c r="J603" i="1"/>
  <c r="J602" i="1"/>
  <c r="J592" i="1" s="1"/>
  <c r="J747" i="1" s="1"/>
  <c r="J601" i="1"/>
  <c r="J598" i="1"/>
  <c r="J597" i="1"/>
  <c r="J594" i="1"/>
  <c r="J589" i="1" s="1"/>
  <c r="J744" i="1" s="1"/>
  <c r="J593" i="1"/>
  <c r="J748" i="1" s="1"/>
  <c r="J588" i="1"/>
  <c r="J583" i="1" s="1"/>
  <c r="J587" i="1"/>
  <c r="J582" i="1" s="1"/>
  <c r="J581" i="1"/>
  <c r="J584" i="1"/>
  <c r="J580" i="1"/>
  <c r="J575" i="1"/>
  <c r="J570" i="1"/>
  <c r="J565" i="1"/>
  <c r="J560" i="1"/>
  <c r="J555" i="1"/>
  <c r="J550" i="1"/>
  <c r="J545" i="1"/>
  <c r="J539" i="1"/>
  <c r="J538" i="1"/>
  <c r="J533" i="1" s="1"/>
  <c r="J537" i="1"/>
  <c r="J536" i="1"/>
  <c r="J534" i="1"/>
  <c r="J532" i="1"/>
  <c r="J530" i="1"/>
  <c r="J525" i="1"/>
  <c r="J520" i="1"/>
  <c r="J511" i="1"/>
  <c r="J515" i="1" s="1"/>
  <c r="J510" i="1"/>
  <c r="J504" i="1"/>
  <c r="J503" i="1"/>
  <c r="J498" i="1" s="1"/>
  <c r="J502" i="1"/>
  <c r="J497" i="1" s="1"/>
  <c r="J501" i="1"/>
  <c r="J499" i="1"/>
  <c r="J491" i="1"/>
  <c r="J495" i="1" s="1"/>
  <c r="J489" i="1"/>
  <c r="J488" i="1"/>
  <c r="J483" i="1" s="1"/>
  <c r="J487" i="1"/>
  <c r="J482" i="1" s="1"/>
  <c r="J486" i="1"/>
  <c r="J484" i="1"/>
  <c r="J480" i="1"/>
  <c r="J475" i="1"/>
  <c r="J470" i="1"/>
  <c r="J461" i="1"/>
  <c r="J465" i="1" s="1"/>
  <c r="J460" i="1"/>
  <c r="J454" i="1"/>
  <c r="J453" i="1"/>
  <c r="J452" i="1"/>
  <c r="J451" i="1"/>
  <c r="J450" i="1"/>
  <c r="J444" i="1"/>
  <c r="J443" i="1"/>
  <c r="J442" i="1"/>
  <c r="J441" i="1"/>
  <c r="J440" i="1"/>
  <c r="J434" i="1"/>
  <c r="J433" i="1"/>
  <c r="J432" i="1"/>
  <c r="J431" i="1"/>
  <c r="J430" i="1"/>
  <c r="J424" i="1"/>
  <c r="J423" i="1"/>
  <c r="J422" i="1"/>
  <c r="J421" i="1"/>
  <c r="J420" i="1"/>
  <c r="J415" i="1"/>
  <c r="J410" i="1"/>
  <c r="J405" i="1"/>
  <c r="J400" i="1"/>
  <c r="J395" i="1"/>
  <c r="J389" i="1"/>
  <c r="J388" i="1"/>
  <c r="J387" i="1"/>
  <c r="J386" i="1"/>
  <c r="J385" i="1"/>
  <c r="J379" i="1"/>
  <c r="J378" i="1"/>
  <c r="J377" i="1"/>
  <c r="J376" i="1"/>
  <c r="J375" i="1"/>
  <c r="J369" i="1"/>
  <c r="J368" i="1"/>
  <c r="J367" i="1"/>
  <c r="J366" i="1"/>
  <c r="J365" i="1"/>
  <c r="J359" i="1"/>
  <c r="J358" i="1"/>
  <c r="J357" i="1"/>
  <c r="J360" i="1"/>
  <c r="J355" i="1"/>
  <c r="J350" i="1"/>
  <c r="J344" i="1"/>
  <c r="J343" i="1"/>
  <c r="J342" i="1"/>
  <c r="J341" i="1"/>
  <c r="J335" i="1"/>
  <c r="J329" i="1"/>
  <c r="J328" i="1"/>
  <c r="J327" i="1"/>
  <c r="J330" i="1" s="1"/>
  <c r="J325" i="1"/>
  <c r="J320" i="1"/>
  <c r="J315" i="1"/>
  <c r="J310" i="1"/>
  <c r="J305" i="1"/>
  <c r="J300" i="1"/>
  <c r="J294" i="1"/>
  <c r="J293" i="1"/>
  <c r="J292" i="1"/>
  <c r="J291" i="1"/>
  <c r="J290" i="1"/>
  <c r="J285" i="1"/>
  <c r="J276" i="1"/>
  <c r="J280" i="1" s="1"/>
  <c r="J275" i="1"/>
  <c r="J270" i="1"/>
  <c r="J265" i="1"/>
  <c r="J259" i="1"/>
  <c r="J258" i="1"/>
  <c r="J257" i="1"/>
  <c r="J222" i="1" s="1"/>
  <c r="J256" i="1"/>
  <c r="J221" i="1" s="1"/>
  <c r="J255" i="1"/>
  <c r="J250" i="1"/>
  <c r="J245" i="1"/>
  <c r="J240" i="1"/>
  <c r="J234" i="1"/>
  <c r="J233" i="1"/>
  <c r="J232" i="1"/>
  <c r="J231" i="1"/>
  <c r="J230" i="1"/>
  <c r="J224" i="1"/>
  <c r="J223" i="1"/>
  <c r="J220" i="1"/>
  <c r="J215" i="1"/>
  <c r="J210" i="1"/>
  <c r="J205" i="1"/>
  <c r="J199" i="1"/>
  <c r="J198" i="1"/>
  <c r="J197" i="1"/>
  <c r="J196" i="1"/>
  <c r="J200" i="1" s="1"/>
  <c r="J195" i="1"/>
  <c r="J189" i="1"/>
  <c r="J188" i="1"/>
  <c r="J187" i="1"/>
  <c r="J186" i="1"/>
  <c r="J185" i="1"/>
  <c r="J180" i="1"/>
  <c r="J175" i="1"/>
  <c r="J169" i="1"/>
  <c r="J168" i="1"/>
  <c r="J167" i="1"/>
  <c r="J166" i="1"/>
  <c r="J165" i="1"/>
  <c r="J160" i="1"/>
  <c r="J154" i="1"/>
  <c r="J153" i="1"/>
  <c r="J152" i="1"/>
  <c r="J151" i="1"/>
  <c r="J150" i="1"/>
  <c r="J144" i="1"/>
  <c r="J143" i="1"/>
  <c r="J142" i="1"/>
  <c r="J141" i="1"/>
  <c r="J145" i="1" s="1"/>
  <c r="J140" i="1"/>
  <c r="J134" i="1"/>
  <c r="J133" i="1"/>
  <c r="J132" i="1"/>
  <c r="J131" i="1"/>
  <c r="J130" i="1"/>
  <c r="J125" i="1"/>
  <c r="J120" i="1"/>
  <c r="J114" i="1"/>
  <c r="J113" i="1"/>
  <c r="J112" i="1"/>
  <c r="J111" i="1"/>
  <c r="J110" i="1"/>
  <c r="J104" i="1"/>
  <c r="J103" i="1"/>
  <c r="J102" i="1"/>
  <c r="J101" i="1"/>
  <c r="J100" i="1"/>
  <c r="J94" i="1"/>
  <c r="J93" i="1"/>
  <c r="J92" i="1"/>
  <c r="J95" i="1" s="1"/>
  <c r="J90" i="1"/>
  <c r="J84" i="1"/>
  <c r="J83" i="1"/>
  <c r="J82" i="1"/>
  <c r="J81" i="1"/>
  <c r="J85" i="1" s="1"/>
  <c r="J80" i="1"/>
  <c r="J74" i="1"/>
  <c r="J73" i="1"/>
  <c r="J72" i="1"/>
  <c r="J71" i="1"/>
  <c r="J70" i="1"/>
  <c r="J64" i="1"/>
  <c r="J63" i="1"/>
  <c r="J62" i="1"/>
  <c r="J61" i="1"/>
  <c r="J60" i="1"/>
  <c r="J54" i="1"/>
  <c r="J53" i="1"/>
  <c r="J52" i="1"/>
  <c r="J51" i="1"/>
  <c r="J50" i="1"/>
  <c r="J45" i="1"/>
  <c r="J40" i="1"/>
  <c r="J35" i="1"/>
  <c r="J30" i="1"/>
  <c r="J24" i="1"/>
  <c r="J23" i="1"/>
  <c r="J22" i="1"/>
  <c r="J21" i="1"/>
  <c r="J490" i="1" l="1"/>
  <c r="J135" i="1"/>
  <c r="J685" i="1"/>
  <c r="J445" i="1"/>
  <c r="J455" i="1"/>
  <c r="J715" i="1"/>
  <c r="J345" i="1"/>
  <c r="J380" i="1"/>
  <c r="J435" i="1"/>
  <c r="J505" i="1"/>
  <c r="J595" i="1"/>
  <c r="J665" i="1"/>
  <c r="J585" i="1"/>
  <c r="J605" i="1"/>
  <c r="J745" i="1"/>
  <c r="J105" i="1"/>
  <c r="J746" i="1"/>
  <c r="J190" i="1"/>
  <c r="J235" i="1"/>
  <c r="J225" i="1"/>
  <c r="J370" i="1"/>
  <c r="J425" i="1"/>
  <c r="J540" i="1"/>
  <c r="J755" i="1"/>
  <c r="J390" i="1"/>
  <c r="J295" i="1"/>
  <c r="J170" i="1"/>
  <c r="J155" i="1"/>
  <c r="J115" i="1"/>
  <c r="J75" i="1"/>
  <c r="J737" i="1"/>
  <c r="J65" i="1"/>
  <c r="J55" i="1"/>
  <c r="J733" i="1"/>
  <c r="J739" i="1"/>
  <c r="J590" i="1"/>
  <c r="J25" i="1"/>
  <c r="J481" i="1"/>
  <c r="J485" i="1" s="1"/>
  <c r="J496" i="1"/>
  <c r="J500" i="1" s="1"/>
  <c r="J531" i="1"/>
  <c r="J535" i="1" s="1"/>
  <c r="J690" i="1"/>
  <c r="J706" i="1"/>
  <c r="J734" i="1"/>
  <c r="J738" i="1"/>
  <c r="J596" i="1"/>
  <c r="J600" i="1" s="1"/>
  <c r="J749" i="1"/>
  <c r="J750" i="1" s="1"/>
  <c r="J260" i="1"/>
  <c r="J732" i="1"/>
  <c r="G256" i="1"/>
  <c r="J731" i="1" l="1"/>
  <c r="J735" i="1" s="1"/>
  <c r="J710" i="1"/>
  <c r="J701" i="1"/>
  <c r="G431" i="1"/>
  <c r="J705" i="1" l="1"/>
  <c r="J736" i="1"/>
  <c r="J740" i="1" s="1"/>
  <c r="I196" i="1"/>
  <c r="H196" i="1"/>
  <c r="G196" i="1"/>
  <c r="F196" i="1"/>
  <c r="I220" i="1"/>
  <c r="H220" i="1"/>
  <c r="G220" i="1"/>
  <c r="F220" i="1"/>
  <c r="E219" i="1"/>
  <c r="E218" i="1"/>
  <c r="E217" i="1"/>
  <c r="E216" i="1"/>
  <c r="E220" i="1" l="1"/>
  <c r="G187" i="1"/>
  <c r="G511" i="1" l="1"/>
  <c r="G536" i="1"/>
  <c r="I580" i="1"/>
  <c r="H580" i="1"/>
  <c r="G580" i="1"/>
  <c r="F580" i="1"/>
  <c r="E579" i="1"/>
  <c r="E578" i="1"/>
  <c r="E577" i="1"/>
  <c r="E576" i="1"/>
  <c r="E580" i="1" l="1"/>
  <c r="G293" i="1"/>
  <c r="G292" i="1"/>
  <c r="G586" i="1" l="1"/>
  <c r="I511" i="1"/>
  <c r="H511" i="1"/>
  <c r="F511" i="1"/>
  <c r="I601" i="1" l="1"/>
  <c r="H601" i="1"/>
  <c r="G601" i="1"/>
  <c r="F601" i="1"/>
  <c r="E679" i="1"/>
  <c r="E678" i="1"/>
  <c r="E677" i="1"/>
  <c r="E676" i="1"/>
  <c r="E656" i="1"/>
  <c r="I536" i="1" l="1"/>
  <c r="H536" i="1"/>
  <c r="F536" i="1"/>
  <c r="I575" i="1"/>
  <c r="H575" i="1"/>
  <c r="G575" i="1"/>
  <c r="F575" i="1"/>
  <c r="E574" i="1"/>
  <c r="E573" i="1"/>
  <c r="E572" i="1"/>
  <c r="E571" i="1"/>
  <c r="I570" i="1"/>
  <c r="H570" i="1"/>
  <c r="G570" i="1"/>
  <c r="F570" i="1"/>
  <c r="E569" i="1"/>
  <c r="E568" i="1"/>
  <c r="E567" i="1"/>
  <c r="E566" i="1"/>
  <c r="F231" i="1"/>
  <c r="I275" i="1"/>
  <c r="H275" i="1"/>
  <c r="G275" i="1"/>
  <c r="F275" i="1"/>
  <c r="E274" i="1"/>
  <c r="E273" i="1"/>
  <c r="E272" i="1"/>
  <c r="E271" i="1"/>
  <c r="F344" i="1"/>
  <c r="I343" i="1"/>
  <c r="H343" i="1"/>
  <c r="G343" i="1"/>
  <c r="F343" i="1"/>
  <c r="I342" i="1"/>
  <c r="H342" i="1"/>
  <c r="G342" i="1"/>
  <c r="F342" i="1"/>
  <c r="I341" i="1"/>
  <c r="H341" i="1"/>
  <c r="G341" i="1"/>
  <c r="F341" i="1"/>
  <c r="I350" i="1"/>
  <c r="H350" i="1"/>
  <c r="G350" i="1"/>
  <c r="F350" i="1"/>
  <c r="E349" i="1"/>
  <c r="E348" i="1"/>
  <c r="E347" i="1"/>
  <c r="E346" i="1"/>
  <c r="E575" i="1" l="1"/>
  <c r="E570" i="1"/>
  <c r="E275" i="1"/>
  <c r="E350" i="1"/>
  <c r="I294" i="1"/>
  <c r="H294" i="1"/>
  <c r="G294" i="1"/>
  <c r="I293" i="1"/>
  <c r="H293" i="1"/>
  <c r="F294" i="1"/>
  <c r="F293" i="1"/>
  <c r="I292" i="1"/>
  <c r="H292" i="1"/>
  <c r="F292" i="1"/>
  <c r="I291" i="1"/>
  <c r="H291" i="1"/>
  <c r="G291" i="1"/>
  <c r="F291" i="1"/>
  <c r="I325" i="1"/>
  <c r="H325" i="1"/>
  <c r="G325" i="1"/>
  <c r="F325" i="1"/>
  <c r="E324" i="1"/>
  <c r="E323" i="1"/>
  <c r="E322" i="1"/>
  <c r="E321" i="1"/>
  <c r="I320" i="1"/>
  <c r="H320" i="1"/>
  <c r="G320" i="1"/>
  <c r="F320" i="1"/>
  <c r="E319" i="1"/>
  <c r="E318" i="1"/>
  <c r="E317" i="1"/>
  <c r="E316" i="1"/>
  <c r="E325" i="1" l="1"/>
  <c r="E320" i="1"/>
  <c r="I565" i="1" l="1"/>
  <c r="H565" i="1"/>
  <c r="G565" i="1"/>
  <c r="F565" i="1"/>
  <c r="E564" i="1"/>
  <c r="E563" i="1"/>
  <c r="E562" i="1"/>
  <c r="E561" i="1"/>
  <c r="E565" i="1" l="1"/>
  <c r="I454" i="1"/>
  <c r="H454" i="1"/>
  <c r="G454" i="1"/>
  <c r="I453" i="1"/>
  <c r="H453" i="1"/>
  <c r="G453" i="1"/>
  <c r="I452" i="1"/>
  <c r="H452" i="1"/>
  <c r="G452" i="1"/>
  <c r="I451" i="1"/>
  <c r="H451" i="1"/>
  <c r="G451" i="1"/>
  <c r="F454" i="1"/>
  <c r="F453" i="1"/>
  <c r="F452" i="1"/>
  <c r="F451" i="1"/>
  <c r="I460" i="1"/>
  <c r="H460" i="1"/>
  <c r="G460" i="1"/>
  <c r="F460" i="1"/>
  <c r="E459" i="1"/>
  <c r="E458" i="1"/>
  <c r="E457" i="1"/>
  <c r="E456" i="1"/>
  <c r="H455" i="1" l="1"/>
  <c r="G455" i="1"/>
  <c r="E453" i="1"/>
  <c r="I455" i="1"/>
  <c r="E452" i="1"/>
  <c r="E460" i="1"/>
  <c r="E451" i="1"/>
  <c r="E454" i="1"/>
  <c r="F455" i="1"/>
  <c r="I386" i="1"/>
  <c r="H386" i="1"/>
  <c r="G386" i="1"/>
  <c r="F386" i="1"/>
  <c r="I420" i="1"/>
  <c r="H420" i="1"/>
  <c r="G420" i="1"/>
  <c r="F420" i="1"/>
  <c r="E419" i="1"/>
  <c r="E418" i="1"/>
  <c r="E417" i="1"/>
  <c r="E416" i="1"/>
  <c r="E455" i="1" l="1"/>
  <c r="E420" i="1"/>
  <c r="H113" i="1" l="1"/>
  <c r="I113" i="1"/>
  <c r="H501" i="1"/>
  <c r="I501" i="1"/>
  <c r="H503" i="1"/>
  <c r="I503" i="1"/>
  <c r="H443" i="1"/>
  <c r="I443" i="1"/>
  <c r="H431" i="1"/>
  <c r="I431" i="1"/>
  <c r="H433" i="1"/>
  <c r="I433" i="1"/>
  <c r="H356" i="1"/>
  <c r="I356" i="1"/>
  <c r="I741" i="1"/>
  <c r="H741" i="1"/>
  <c r="G741" i="1"/>
  <c r="F741" i="1"/>
  <c r="I231" i="1"/>
  <c r="H231" i="1"/>
  <c r="G231" i="1"/>
  <c r="I245" i="1"/>
  <c r="H245" i="1"/>
  <c r="G245" i="1"/>
  <c r="F245" i="1"/>
  <c r="E244" i="1"/>
  <c r="E243" i="1"/>
  <c r="E242" i="1"/>
  <c r="E241" i="1"/>
  <c r="I187" i="1"/>
  <c r="H187" i="1"/>
  <c r="I751" i="1"/>
  <c r="H751" i="1"/>
  <c r="G751" i="1"/>
  <c r="F751" i="1"/>
  <c r="E741" i="1" l="1"/>
  <c r="E245" i="1"/>
  <c r="I461" i="1" l="1"/>
  <c r="H461" i="1"/>
  <c r="H465" i="1" s="1"/>
  <c r="G461" i="1"/>
  <c r="F461" i="1"/>
  <c r="I491" i="1"/>
  <c r="H491" i="1"/>
  <c r="H495" i="1" s="1"/>
  <c r="G491" i="1"/>
  <c r="G495" i="1" s="1"/>
  <c r="F491" i="1"/>
  <c r="I480" i="1"/>
  <c r="H480" i="1"/>
  <c r="G480" i="1"/>
  <c r="F480" i="1"/>
  <c r="E479" i="1"/>
  <c r="E478" i="1"/>
  <c r="E477" i="1"/>
  <c r="E476" i="1"/>
  <c r="I424" i="1"/>
  <c r="H424" i="1"/>
  <c r="G424" i="1"/>
  <c r="I423" i="1"/>
  <c r="H423" i="1"/>
  <c r="G423" i="1"/>
  <c r="I422" i="1"/>
  <c r="H422" i="1"/>
  <c r="G422" i="1"/>
  <c r="I421" i="1"/>
  <c r="H421" i="1"/>
  <c r="G421" i="1"/>
  <c r="F424" i="1"/>
  <c r="F423" i="1"/>
  <c r="F422" i="1"/>
  <c r="F421" i="1"/>
  <c r="I430" i="1"/>
  <c r="H430" i="1"/>
  <c r="G430" i="1"/>
  <c r="F430" i="1"/>
  <c r="E429" i="1"/>
  <c r="E428" i="1"/>
  <c r="E427" i="1"/>
  <c r="E426" i="1"/>
  <c r="G367" i="1"/>
  <c r="G276" i="1"/>
  <c r="G131" i="1"/>
  <c r="G103" i="1"/>
  <c r="G91" i="1"/>
  <c r="I754" i="1"/>
  <c r="H754" i="1"/>
  <c r="G754" i="1"/>
  <c r="I753" i="1"/>
  <c r="H753" i="1"/>
  <c r="G753" i="1"/>
  <c r="I752" i="1"/>
  <c r="H752" i="1"/>
  <c r="G752" i="1"/>
  <c r="I730" i="1"/>
  <c r="H730" i="1"/>
  <c r="G730" i="1"/>
  <c r="I725" i="1"/>
  <c r="H725" i="1"/>
  <c r="G725" i="1"/>
  <c r="I720" i="1"/>
  <c r="H720" i="1"/>
  <c r="G720" i="1"/>
  <c r="I714" i="1"/>
  <c r="H714" i="1"/>
  <c r="G714" i="1"/>
  <c r="I713" i="1"/>
  <c r="H713" i="1"/>
  <c r="G713" i="1"/>
  <c r="I712" i="1"/>
  <c r="H712" i="1"/>
  <c r="G712" i="1"/>
  <c r="I711" i="1"/>
  <c r="H711" i="1"/>
  <c r="G711" i="1"/>
  <c r="G706" i="1" s="1"/>
  <c r="I709" i="1"/>
  <c r="H709" i="1"/>
  <c r="H704" i="1" s="1"/>
  <c r="G709" i="1"/>
  <c r="G704" i="1" s="1"/>
  <c r="I708" i="1"/>
  <c r="I703" i="1" s="1"/>
  <c r="H708" i="1"/>
  <c r="G708" i="1"/>
  <c r="I707" i="1"/>
  <c r="I702" i="1" s="1"/>
  <c r="H707" i="1"/>
  <c r="H702" i="1" s="1"/>
  <c r="G707" i="1"/>
  <c r="I706" i="1"/>
  <c r="I701" i="1" s="1"/>
  <c r="H706" i="1"/>
  <c r="H701" i="1" s="1"/>
  <c r="I704" i="1"/>
  <c r="H703" i="1"/>
  <c r="G703" i="1"/>
  <c r="G702" i="1"/>
  <c r="I700" i="1"/>
  <c r="H700" i="1"/>
  <c r="G700" i="1"/>
  <c r="I695" i="1"/>
  <c r="H695" i="1"/>
  <c r="G695" i="1"/>
  <c r="I686" i="1"/>
  <c r="I690" i="1" s="1"/>
  <c r="H686" i="1"/>
  <c r="H690" i="1" s="1"/>
  <c r="G686" i="1"/>
  <c r="G690" i="1" s="1"/>
  <c r="I684" i="1"/>
  <c r="H684" i="1"/>
  <c r="G684" i="1"/>
  <c r="I683" i="1"/>
  <c r="H683" i="1"/>
  <c r="G683" i="1"/>
  <c r="I682" i="1"/>
  <c r="H682" i="1"/>
  <c r="G682" i="1"/>
  <c r="I681" i="1"/>
  <c r="H681" i="1"/>
  <c r="G681" i="1"/>
  <c r="I680" i="1"/>
  <c r="H680" i="1"/>
  <c r="G680" i="1"/>
  <c r="I675" i="1"/>
  <c r="H675" i="1"/>
  <c r="G675" i="1"/>
  <c r="I670" i="1"/>
  <c r="H670" i="1"/>
  <c r="G670" i="1"/>
  <c r="I664" i="1"/>
  <c r="H664" i="1"/>
  <c r="G664" i="1"/>
  <c r="I663" i="1"/>
  <c r="H663" i="1"/>
  <c r="G663" i="1"/>
  <c r="I662" i="1"/>
  <c r="H662" i="1"/>
  <c r="G662" i="1"/>
  <c r="I661" i="1"/>
  <c r="H661" i="1"/>
  <c r="G661" i="1"/>
  <c r="I660" i="1"/>
  <c r="H660" i="1"/>
  <c r="G660" i="1"/>
  <c r="I655" i="1"/>
  <c r="H655" i="1"/>
  <c r="G655" i="1"/>
  <c r="I650" i="1"/>
  <c r="H650" i="1"/>
  <c r="G650" i="1"/>
  <c r="I645" i="1"/>
  <c r="H645" i="1"/>
  <c r="G645" i="1"/>
  <c r="I640" i="1"/>
  <c r="H640" i="1"/>
  <c r="G640" i="1"/>
  <c r="I635" i="1"/>
  <c r="H635" i="1"/>
  <c r="G635" i="1"/>
  <c r="I630" i="1"/>
  <c r="H630" i="1"/>
  <c r="G630" i="1"/>
  <c r="I625" i="1"/>
  <c r="H625" i="1"/>
  <c r="G625" i="1"/>
  <c r="I620" i="1"/>
  <c r="H620" i="1"/>
  <c r="G620" i="1"/>
  <c r="I615" i="1"/>
  <c r="H615" i="1"/>
  <c r="G615" i="1"/>
  <c r="I610" i="1"/>
  <c r="H610" i="1"/>
  <c r="G610" i="1"/>
  <c r="I604" i="1"/>
  <c r="I594" i="1" s="1"/>
  <c r="I749" i="1" s="1"/>
  <c r="H604" i="1"/>
  <c r="H599" i="1" s="1"/>
  <c r="G604" i="1"/>
  <c r="G584" i="1" s="1"/>
  <c r="I603" i="1"/>
  <c r="H603" i="1"/>
  <c r="H593" i="1" s="1"/>
  <c r="H748" i="1" s="1"/>
  <c r="G603" i="1"/>
  <c r="G593" i="1" s="1"/>
  <c r="G748" i="1" s="1"/>
  <c r="I602" i="1"/>
  <c r="I592" i="1" s="1"/>
  <c r="I747" i="1" s="1"/>
  <c r="H602" i="1"/>
  <c r="G602" i="1"/>
  <c r="G592" i="1" s="1"/>
  <c r="G747" i="1" s="1"/>
  <c r="I596" i="1"/>
  <c r="G596" i="1"/>
  <c r="I598" i="1"/>
  <c r="H598" i="1"/>
  <c r="G598" i="1"/>
  <c r="I597" i="1"/>
  <c r="H597" i="1"/>
  <c r="G597" i="1"/>
  <c r="H594" i="1"/>
  <c r="H749" i="1" s="1"/>
  <c r="I593" i="1"/>
  <c r="I748" i="1" s="1"/>
  <c r="H592" i="1"/>
  <c r="H747" i="1" s="1"/>
  <c r="I746" i="1"/>
  <c r="H591" i="1"/>
  <c r="H746" i="1" s="1"/>
  <c r="G591" i="1"/>
  <c r="G746" i="1" s="1"/>
  <c r="I588" i="1"/>
  <c r="I583" i="1" s="1"/>
  <c r="H588" i="1"/>
  <c r="H583" i="1" s="1"/>
  <c r="G588" i="1"/>
  <c r="I587" i="1"/>
  <c r="I582" i="1" s="1"/>
  <c r="H587" i="1"/>
  <c r="G587" i="1"/>
  <c r="G742" i="1" s="1"/>
  <c r="H582" i="1"/>
  <c r="G582" i="1"/>
  <c r="I560" i="1"/>
  <c r="H560" i="1"/>
  <c r="G560" i="1"/>
  <c r="I555" i="1"/>
  <c r="H555" i="1"/>
  <c r="G555" i="1"/>
  <c r="I550" i="1"/>
  <c r="H550" i="1"/>
  <c r="G550" i="1"/>
  <c r="I545" i="1"/>
  <c r="H545" i="1"/>
  <c r="G545" i="1"/>
  <c r="I539" i="1"/>
  <c r="I534" i="1" s="1"/>
  <c r="H539" i="1"/>
  <c r="H534" i="1" s="1"/>
  <c r="G539" i="1"/>
  <c r="G534" i="1" s="1"/>
  <c r="I538" i="1"/>
  <c r="I533" i="1" s="1"/>
  <c r="H538" i="1"/>
  <c r="G538" i="1"/>
  <c r="G533" i="1" s="1"/>
  <c r="I537" i="1"/>
  <c r="I532" i="1" s="1"/>
  <c r="H537" i="1"/>
  <c r="H532" i="1" s="1"/>
  <c r="G537" i="1"/>
  <c r="G532" i="1" s="1"/>
  <c r="H531" i="1"/>
  <c r="G531" i="1"/>
  <c r="H533" i="1"/>
  <c r="I531" i="1"/>
  <c r="I530" i="1"/>
  <c r="H530" i="1"/>
  <c r="G530" i="1"/>
  <c r="I525" i="1"/>
  <c r="H525" i="1"/>
  <c r="G525" i="1"/>
  <c r="I520" i="1"/>
  <c r="H520" i="1"/>
  <c r="G520" i="1"/>
  <c r="I515" i="1"/>
  <c r="H515" i="1"/>
  <c r="G515" i="1"/>
  <c r="I510" i="1"/>
  <c r="H510" i="1"/>
  <c r="G510" i="1"/>
  <c r="I504" i="1"/>
  <c r="H504" i="1"/>
  <c r="G504" i="1"/>
  <c r="G503" i="1"/>
  <c r="G498" i="1" s="1"/>
  <c r="I502" i="1"/>
  <c r="I497" i="1" s="1"/>
  <c r="H502" i="1"/>
  <c r="H497" i="1" s="1"/>
  <c r="G502" i="1"/>
  <c r="G497" i="1" s="1"/>
  <c r="G501" i="1"/>
  <c r="G496" i="1" s="1"/>
  <c r="I499" i="1"/>
  <c r="H499" i="1"/>
  <c r="G499" i="1"/>
  <c r="I498" i="1"/>
  <c r="H498" i="1"/>
  <c r="I496" i="1"/>
  <c r="H496" i="1"/>
  <c r="I495" i="1"/>
  <c r="I489" i="1"/>
  <c r="I484" i="1" s="1"/>
  <c r="H489" i="1"/>
  <c r="H484" i="1" s="1"/>
  <c r="G489" i="1"/>
  <c r="I488" i="1"/>
  <c r="H488" i="1"/>
  <c r="H483" i="1" s="1"/>
  <c r="G488" i="1"/>
  <c r="G483" i="1" s="1"/>
  <c r="I487" i="1"/>
  <c r="I482" i="1" s="1"/>
  <c r="H487" i="1"/>
  <c r="H482" i="1" s="1"/>
  <c r="G487" i="1"/>
  <c r="G482" i="1" s="1"/>
  <c r="I486" i="1"/>
  <c r="I481" i="1" s="1"/>
  <c r="G484" i="1"/>
  <c r="I483" i="1"/>
  <c r="I475" i="1"/>
  <c r="H475" i="1"/>
  <c r="G475" i="1"/>
  <c r="I470" i="1"/>
  <c r="H470" i="1"/>
  <c r="G470" i="1"/>
  <c r="I465" i="1"/>
  <c r="G465" i="1"/>
  <c r="I450" i="1"/>
  <c r="H450" i="1"/>
  <c r="G450" i="1"/>
  <c r="I444" i="1"/>
  <c r="H444" i="1"/>
  <c r="G444" i="1"/>
  <c r="G443" i="1"/>
  <c r="I442" i="1"/>
  <c r="H442" i="1"/>
  <c r="G442" i="1"/>
  <c r="I441" i="1"/>
  <c r="H441" i="1"/>
  <c r="G441" i="1"/>
  <c r="I440" i="1"/>
  <c r="H440" i="1"/>
  <c r="G440" i="1"/>
  <c r="I434" i="1"/>
  <c r="H434" i="1"/>
  <c r="G434" i="1"/>
  <c r="G433" i="1"/>
  <c r="I432" i="1"/>
  <c r="H432" i="1"/>
  <c r="G432" i="1"/>
  <c r="I415" i="1"/>
  <c r="H415" i="1"/>
  <c r="G415" i="1"/>
  <c r="I410" i="1"/>
  <c r="H410" i="1"/>
  <c r="G410" i="1"/>
  <c r="I405" i="1"/>
  <c r="H405" i="1"/>
  <c r="G405" i="1"/>
  <c r="I400" i="1"/>
  <c r="H400" i="1"/>
  <c r="G400" i="1"/>
  <c r="I395" i="1"/>
  <c r="H395" i="1"/>
  <c r="G395" i="1"/>
  <c r="I389" i="1"/>
  <c r="H389" i="1"/>
  <c r="G389" i="1"/>
  <c r="I388" i="1"/>
  <c r="H388" i="1"/>
  <c r="G388" i="1"/>
  <c r="I387" i="1"/>
  <c r="H387" i="1"/>
  <c r="G387" i="1"/>
  <c r="I385" i="1"/>
  <c r="H385" i="1"/>
  <c r="G385" i="1"/>
  <c r="I379" i="1"/>
  <c r="H379" i="1"/>
  <c r="G379" i="1"/>
  <c r="I378" i="1"/>
  <c r="H378" i="1"/>
  <c r="G378" i="1"/>
  <c r="I377" i="1"/>
  <c r="H377" i="1"/>
  <c r="G377" i="1"/>
  <c r="I376" i="1"/>
  <c r="H376" i="1"/>
  <c r="G376" i="1"/>
  <c r="I375" i="1"/>
  <c r="H375" i="1"/>
  <c r="G375" i="1"/>
  <c r="I369" i="1"/>
  <c r="H369" i="1"/>
  <c r="G369" i="1"/>
  <c r="I368" i="1"/>
  <c r="H368" i="1"/>
  <c r="G368" i="1"/>
  <c r="I367" i="1"/>
  <c r="H367" i="1"/>
  <c r="I366" i="1"/>
  <c r="H366" i="1"/>
  <c r="G366" i="1"/>
  <c r="I365" i="1"/>
  <c r="H365" i="1"/>
  <c r="G365" i="1"/>
  <c r="I359" i="1"/>
  <c r="H359" i="1"/>
  <c r="G359" i="1"/>
  <c r="I358" i="1"/>
  <c r="H358" i="1"/>
  <c r="G358" i="1"/>
  <c r="I357" i="1"/>
  <c r="H357" i="1"/>
  <c r="G357" i="1"/>
  <c r="G356" i="1"/>
  <c r="I355" i="1"/>
  <c r="H355" i="1"/>
  <c r="G355" i="1"/>
  <c r="I344" i="1"/>
  <c r="H344" i="1"/>
  <c r="I335" i="1"/>
  <c r="H335" i="1"/>
  <c r="G335" i="1"/>
  <c r="I329" i="1"/>
  <c r="H329" i="1"/>
  <c r="G329" i="1"/>
  <c r="I328" i="1"/>
  <c r="H328" i="1"/>
  <c r="G328" i="1"/>
  <c r="I327" i="1"/>
  <c r="H327" i="1"/>
  <c r="G327" i="1"/>
  <c r="I315" i="1"/>
  <c r="H315" i="1"/>
  <c r="G315" i="1"/>
  <c r="I310" i="1"/>
  <c r="H310" i="1"/>
  <c r="G310" i="1"/>
  <c r="I305" i="1"/>
  <c r="H305" i="1"/>
  <c r="G305" i="1"/>
  <c r="I300" i="1"/>
  <c r="H300" i="1"/>
  <c r="G300" i="1"/>
  <c r="I290" i="1"/>
  <c r="H290" i="1"/>
  <c r="G290" i="1"/>
  <c r="I285" i="1"/>
  <c r="H285" i="1"/>
  <c r="G285" i="1"/>
  <c r="I276" i="1"/>
  <c r="I280" i="1" s="1"/>
  <c r="H276" i="1"/>
  <c r="H280" i="1" s="1"/>
  <c r="I270" i="1"/>
  <c r="H270" i="1"/>
  <c r="G270" i="1"/>
  <c r="I265" i="1"/>
  <c r="H265" i="1"/>
  <c r="G265" i="1"/>
  <c r="I259" i="1"/>
  <c r="I224" i="1" s="1"/>
  <c r="H259" i="1"/>
  <c r="G259" i="1"/>
  <c r="G224" i="1" s="1"/>
  <c r="I258" i="1"/>
  <c r="I223" i="1" s="1"/>
  <c r="H258" i="1"/>
  <c r="H223" i="1" s="1"/>
  <c r="G258" i="1"/>
  <c r="G223" i="1" s="1"/>
  <c r="I257" i="1"/>
  <c r="H257" i="1"/>
  <c r="H222" i="1" s="1"/>
  <c r="G257" i="1"/>
  <c r="G222" i="1" s="1"/>
  <c r="I256" i="1"/>
  <c r="I221" i="1" s="1"/>
  <c r="H256" i="1"/>
  <c r="H221" i="1" s="1"/>
  <c r="G221" i="1"/>
  <c r="I255" i="1"/>
  <c r="H255" i="1"/>
  <c r="G255" i="1"/>
  <c r="I250" i="1"/>
  <c r="H250" i="1"/>
  <c r="G250" i="1"/>
  <c r="I240" i="1"/>
  <c r="H240" i="1"/>
  <c r="G240" i="1"/>
  <c r="I234" i="1"/>
  <c r="H234" i="1"/>
  <c r="G234" i="1"/>
  <c r="I233" i="1"/>
  <c r="H233" i="1"/>
  <c r="G233" i="1"/>
  <c r="I232" i="1"/>
  <c r="H232" i="1"/>
  <c r="G232" i="1"/>
  <c r="I230" i="1"/>
  <c r="H230" i="1"/>
  <c r="G230" i="1"/>
  <c r="H224" i="1"/>
  <c r="I222" i="1"/>
  <c r="I215" i="1"/>
  <c r="H215" i="1"/>
  <c r="G215" i="1"/>
  <c r="I210" i="1"/>
  <c r="H210" i="1"/>
  <c r="G210" i="1"/>
  <c r="I205" i="1"/>
  <c r="H205" i="1"/>
  <c r="G205" i="1"/>
  <c r="I199" i="1"/>
  <c r="H199" i="1"/>
  <c r="G199" i="1"/>
  <c r="I198" i="1"/>
  <c r="H198" i="1"/>
  <c r="G198" i="1"/>
  <c r="I197" i="1"/>
  <c r="H197" i="1"/>
  <c r="G197" i="1"/>
  <c r="I195" i="1"/>
  <c r="H195" i="1"/>
  <c r="G195" i="1"/>
  <c r="I189" i="1"/>
  <c r="H189" i="1"/>
  <c r="G189" i="1"/>
  <c r="I188" i="1"/>
  <c r="H188" i="1"/>
  <c r="G188" i="1"/>
  <c r="I186" i="1"/>
  <c r="H186" i="1"/>
  <c r="G186" i="1"/>
  <c r="I185" i="1"/>
  <c r="H185" i="1"/>
  <c r="G185" i="1"/>
  <c r="I180" i="1"/>
  <c r="H180" i="1"/>
  <c r="G180" i="1"/>
  <c r="I175" i="1"/>
  <c r="H175" i="1"/>
  <c r="G175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0" i="1"/>
  <c r="H160" i="1"/>
  <c r="G160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4" i="1"/>
  <c r="H134" i="1"/>
  <c r="G134" i="1"/>
  <c r="I133" i="1"/>
  <c r="H133" i="1"/>
  <c r="G133" i="1"/>
  <c r="I132" i="1"/>
  <c r="H132" i="1"/>
  <c r="G132" i="1"/>
  <c r="I131" i="1"/>
  <c r="H131" i="1"/>
  <c r="I130" i="1"/>
  <c r="H130" i="1"/>
  <c r="G130" i="1"/>
  <c r="I125" i="1"/>
  <c r="H125" i="1"/>
  <c r="G125" i="1"/>
  <c r="I120" i="1"/>
  <c r="H120" i="1"/>
  <c r="G120" i="1"/>
  <c r="I114" i="1"/>
  <c r="H114" i="1"/>
  <c r="G114" i="1"/>
  <c r="G113" i="1"/>
  <c r="I112" i="1"/>
  <c r="H112" i="1"/>
  <c r="G112" i="1"/>
  <c r="I111" i="1"/>
  <c r="H111" i="1"/>
  <c r="G111" i="1"/>
  <c r="I110" i="1"/>
  <c r="H110" i="1"/>
  <c r="G110" i="1"/>
  <c r="I104" i="1"/>
  <c r="H104" i="1"/>
  <c r="G104" i="1"/>
  <c r="I103" i="1"/>
  <c r="H103" i="1"/>
  <c r="I102" i="1"/>
  <c r="H102" i="1"/>
  <c r="G102" i="1"/>
  <c r="I101" i="1"/>
  <c r="H101" i="1"/>
  <c r="G101" i="1"/>
  <c r="I100" i="1"/>
  <c r="H100" i="1"/>
  <c r="G100" i="1"/>
  <c r="I94" i="1"/>
  <c r="H94" i="1"/>
  <c r="G94" i="1"/>
  <c r="I93" i="1"/>
  <c r="H93" i="1"/>
  <c r="G93" i="1"/>
  <c r="I92" i="1"/>
  <c r="H92" i="1"/>
  <c r="G92" i="1"/>
  <c r="H91" i="1"/>
  <c r="I90" i="1"/>
  <c r="H90" i="1"/>
  <c r="G90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5" i="1"/>
  <c r="H45" i="1"/>
  <c r="G45" i="1"/>
  <c r="I40" i="1"/>
  <c r="H40" i="1"/>
  <c r="G40" i="1"/>
  <c r="I35" i="1"/>
  <c r="H35" i="1"/>
  <c r="G35" i="1"/>
  <c r="I30" i="1"/>
  <c r="H30" i="1"/>
  <c r="G30" i="1"/>
  <c r="I24" i="1"/>
  <c r="H24" i="1"/>
  <c r="G24" i="1"/>
  <c r="I23" i="1"/>
  <c r="H23" i="1"/>
  <c r="G23" i="1"/>
  <c r="I22" i="1"/>
  <c r="H22" i="1"/>
  <c r="G22" i="1"/>
  <c r="I21" i="1"/>
  <c r="H21" i="1"/>
  <c r="G21" i="1"/>
  <c r="G425" i="1" l="1"/>
  <c r="G95" i="1"/>
  <c r="H732" i="1"/>
  <c r="H736" i="1"/>
  <c r="I732" i="1"/>
  <c r="I581" i="1"/>
  <c r="H589" i="1"/>
  <c r="H744" i="1" s="1"/>
  <c r="G594" i="1"/>
  <c r="G599" i="1"/>
  <c r="G734" i="1" s="1"/>
  <c r="H733" i="1"/>
  <c r="I731" i="1"/>
  <c r="H734" i="1"/>
  <c r="G732" i="1"/>
  <c r="G55" i="1"/>
  <c r="H65" i="1"/>
  <c r="I75" i="1"/>
  <c r="I135" i="1"/>
  <c r="G155" i="1"/>
  <c r="H190" i="1"/>
  <c r="I733" i="1"/>
  <c r="I599" i="1"/>
  <c r="I734" i="1" s="1"/>
  <c r="G280" i="1"/>
  <c r="G733" i="1"/>
  <c r="E733" i="1" s="1"/>
  <c r="H755" i="1"/>
  <c r="I589" i="1"/>
  <c r="I744" i="1" s="1"/>
  <c r="I745" i="1" s="1"/>
  <c r="I584" i="1"/>
  <c r="E742" i="1"/>
  <c r="E422" i="1"/>
  <c r="H739" i="1"/>
  <c r="G135" i="1"/>
  <c r="H595" i="1"/>
  <c r="G583" i="1"/>
  <c r="G743" i="1"/>
  <c r="E743" i="1" s="1"/>
  <c r="H745" i="1"/>
  <c r="H605" i="1"/>
  <c r="G665" i="1"/>
  <c r="I705" i="1"/>
  <c r="I715" i="1"/>
  <c r="G581" i="1"/>
  <c r="G738" i="1"/>
  <c r="E738" i="1" s="1"/>
  <c r="I739" i="1"/>
  <c r="H596" i="1"/>
  <c r="H600" i="1" s="1"/>
  <c r="H486" i="1"/>
  <c r="H481" i="1" s="1"/>
  <c r="H485" i="1" s="1"/>
  <c r="E480" i="1"/>
  <c r="G737" i="1"/>
  <c r="I737" i="1"/>
  <c r="I170" i="1"/>
  <c r="I738" i="1"/>
  <c r="H738" i="1"/>
  <c r="H105" i="1"/>
  <c r="H737" i="1"/>
  <c r="I736" i="1"/>
  <c r="G710" i="1"/>
  <c r="G701" i="1"/>
  <c r="G736" i="1" s="1"/>
  <c r="E736" i="1" s="1"/>
  <c r="E430" i="1"/>
  <c r="G486" i="1"/>
  <c r="G481" i="1" s="1"/>
  <c r="G731" i="1" s="1"/>
  <c r="E731" i="1" s="1"/>
  <c r="I425" i="1"/>
  <c r="E424" i="1"/>
  <c r="E423" i="1"/>
  <c r="H425" i="1"/>
  <c r="E421" i="1"/>
  <c r="F425" i="1"/>
  <c r="I200" i="1"/>
  <c r="H225" i="1"/>
  <c r="I235" i="1"/>
  <c r="H260" i="1"/>
  <c r="I295" i="1"/>
  <c r="I330" i="1"/>
  <c r="G360" i="1"/>
  <c r="H370" i="1"/>
  <c r="I380" i="1"/>
  <c r="G435" i="1"/>
  <c r="H445" i="1"/>
  <c r="I500" i="1"/>
  <c r="I505" i="1"/>
  <c r="I710" i="1"/>
  <c r="G200" i="1"/>
  <c r="G235" i="1"/>
  <c r="G295" i="1"/>
  <c r="G330" i="1"/>
  <c r="H345" i="1"/>
  <c r="I360" i="1"/>
  <c r="G380" i="1"/>
  <c r="H390" i="1"/>
  <c r="I435" i="1"/>
  <c r="G500" i="1"/>
  <c r="G505" i="1"/>
  <c r="H535" i="1"/>
  <c r="H540" i="1"/>
  <c r="H581" i="1"/>
  <c r="I55" i="1"/>
  <c r="G75" i="1"/>
  <c r="H85" i="1"/>
  <c r="I95" i="1"/>
  <c r="H115" i="1"/>
  <c r="H145" i="1"/>
  <c r="I155" i="1"/>
  <c r="G170" i="1"/>
  <c r="I665" i="1"/>
  <c r="H685" i="1"/>
  <c r="G715" i="1"/>
  <c r="H584" i="1"/>
  <c r="H55" i="1"/>
  <c r="G65" i="1"/>
  <c r="I65" i="1"/>
  <c r="H75" i="1"/>
  <c r="G85" i="1"/>
  <c r="I85" i="1"/>
  <c r="H95" i="1"/>
  <c r="G105" i="1"/>
  <c r="I105" i="1"/>
  <c r="G115" i="1"/>
  <c r="I115" i="1"/>
  <c r="H135" i="1"/>
  <c r="G145" i="1"/>
  <c r="I145" i="1"/>
  <c r="H155" i="1"/>
  <c r="H170" i="1"/>
  <c r="G190" i="1"/>
  <c r="I190" i="1"/>
  <c r="H200" i="1"/>
  <c r="G225" i="1"/>
  <c r="I225" i="1"/>
  <c r="H235" i="1"/>
  <c r="G260" i="1"/>
  <c r="I260" i="1"/>
  <c r="H295" i="1"/>
  <c r="H330" i="1"/>
  <c r="G345" i="1"/>
  <c r="I345" i="1"/>
  <c r="H360" i="1"/>
  <c r="G370" i="1"/>
  <c r="I370" i="1"/>
  <c r="H380" i="1"/>
  <c r="G390" i="1"/>
  <c r="I390" i="1"/>
  <c r="H435" i="1"/>
  <c r="G445" i="1"/>
  <c r="I445" i="1"/>
  <c r="I485" i="1"/>
  <c r="I490" i="1"/>
  <c r="H500" i="1"/>
  <c r="H505" i="1"/>
  <c r="G535" i="1"/>
  <c r="I535" i="1"/>
  <c r="G540" i="1"/>
  <c r="I540" i="1"/>
  <c r="G600" i="1"/>
  <c r="I600" i="1"/>
  <c r="G605" i="1"/>
  <c r="I605" i="1"/>
  <c r="H665" i="1"/>
  <c r="G685" i="1"/>
  <c r="I685" i="1"/>
  <c r="H705" i="1"/>
  <c r="H710" i="1"/>
  <c r="H715" i="1"/>
  <c r="G755" i="1"/>
  <c r="I755" i="1"/>
  <c r="I750" i="1"/>
  <c r="H25" i="1"/>
  <c r="G595" i="1"/>
  <c r="I595" i="1"/>
  <c r="H750" i="1"/>
  <c r="G25" i="1"/>
  <c r="I25" i="1"/>
  <c r="E729" i="1"/>
  <c r="E728" i="1"/>
  <c r="E727" i="1"/>
  <c r="E726" i="1"/>
  <c r="E724" i="1"/>
  <c r="E723" i="1"/>
  <c r="E722" i="1"/>
  <c r="E721" i="1"/>
  <c r="E719" i="1"/>
  <c r="E718" i="1"/>
  <c r="E717" i="1"/>
  <c r="E716" i="1"/>
  <c r="E699" i="1"/>
  <c r="E698" i="1"/>
  <c r="E697" i="1"/>
  <c r="E696" i="1"/>
  <c r="E694" i="1"/>
  <c r="E693" i="1"/>
  <c r="E692" i="1"/>
  <c r="E691" i="1"/>
  <c r="E659" i="1"/>
  <c r="E658" i="1"/>
  <c r="E657" i="1"/>
  <c r="E654" i="1"/>
  <c r="E653" i="1"/>
  <c r="E652" i="1"/>
  <c r="E651" i="1"/>
  <c r="E649" i="1"/>
  <c r="E648" i="1"/>
  <c r="E647" i="1"/>
  <c r="E646" i="1"/>
  <c r="E644" i="1"/>
  <c r="E643" i="1"/>
  <c r="E642" i="1"/>
  <c r="E641" i="1"/>
  <c r="E639" i="1"/>
  <c r="E638" i="1"/>
  <c r="E637" i="1"/>
  <c r="E636" i="1"/>
  <c r="E634" i="1"/>
  <c r="E633" i="1"/>
  <c r="E632" i="1"/>
  <c r="E631" i="1"/>
  <c r="E629" i="1"/>
  <c r="E628" i="1"/>
  <c r="E627" i="1"/>
  <c r="E626" i="1"/>
  <c r="E624" i="1"/>
  <c r="E623" i="1"/>
  <c r="E622" i="1"/>
  <c r="E621" i="1"/>
  <c r="E619" i="1"/>
  <c r="E618" i="1"/>
  <c r="E617" i="1"/>
  <c r="E616" i="1"/>
  <c r="E614" i="1"/>
  <c r="E613" i="1"/>
  <c r="E612" i="1"/>
  <c r="E611" i="1"/>
  <c r="E609" i="1"/>
  <c r="E608" i="1"/>
  <c r="E607" i="1"/>
  <c r="E606" i="1"/>
  <c r="E601" i="1" s="1"/>
  <c r="E559" i="1"/>
  <c r="E558" i="1"/>
  <c r="E557" i="1"/>
  <c r="E556" i="1"/>
  <c r="E554" i="1"/>
  <c r="E553" i="1"/>
  <c r="E552" i="1"/>
  <c r="E551" i="1"/>
  <c r="E549" i="1"/>
  <c r="E548" i="1"/>
  <c r="E547" i="1"/>
  <c r="E546" i="1"/>
  <c r="E544" i="1"/>
  <c r="E543" i="1"/>
  <c r="E542" i="1"/>
  <c r="E541" i="1"/>
  <c r="E529" i="1"/>
  <c r="E528" i="1"/>
  <c r="E527" i="1"/>
  <c r="E526" i="1"/>
  <c r="E524" i="1"/>
  <c r="E523" i="1"/>
  <c r="E522" i="1"/>
  <c r="E521" i="1"/>
  <c r="E519" i="1"/>
  <c r="E518" i="1"/>
  <c r="E517" i="1"/>
  <c r="E516" i="1"/>
  <c r="E509" i="1"/>
  <c r="E508" i="1"/>
  <c r="E507" i="1"/>
  <c r="E474" i="1"/>
  <c r="E473" i="1"/>
  <c r="E472" i="1"/>
  <c r="E471" i="1"/>
  <c r="E469" i="1"/>
  <c r="E468" i="1"/>
  <c r="E467" i="1"/>
  <c r="E466" i="1"/>
  <c r="E449" i="1"/>
  <c r="E448" i="1"/>
  <c r="E447" i="1"/>
  <c r="E439" i="1"/>
  <c r="E438" i="1"/>
  <c r="E437" i="1"/>
  <c r="E436" i="1"/>
  <c r="E431" i="1" s="1"/>
  <c r="F431" i="1"/>
  <c r="E414" i="1"/>
  <c r="E413" i="1"/>
  <c r="E412" i="1"/>
  <c r="E411" i="1"/>
  <c r="E409" i="1"/>
  <c r="E408" i="1"/>
  <c r="E407" i="1"/>
  <c r="E406" i="1"/>
  <c r="E404" i="1"/>
  <c r="E403" i="1"/>
  <c r="E402" i="1"/>
  <c r="E401" i="1"/>
  <c r="E399" i="1"/>
  <c r="E398" i="1"/>
  <c r="E397" i="1"/>
  <c r="E396" i="1"/>
  <c r="E394" i="1"/>
  <c r="E393" i="1"/>
  <c r="E392" i="1"/>
  <c r="E391" i="1"/>
  <c r="E384" i="1"/>
  <c r="E383" i="1"/>
  <c r="E382" i="1"/>
  <c r="E381" i="1"/>
  <c r="E374" i="1"/>
  <c r="E373" i="1"/>
  <c r="E372" i="1"/>
  <c r="E371" i="1"/>
  <c r="E363" i="1"/>
  <c r="E362" i="1"/>
  <c r="E344" i="1"/>
  <c r="E353" i="1"/>
  <c r="E343" i="1" s="1"/>
  <c r="E352" i="1"/>
  <c r="E342" i="1" s="1"/>
  <c r="E341" i="1"/>
  <c r="E334" i="1"/>
  <c r="E333" i="1"/>
  <c r="E332" i="1"/>
  <c r="E331" i="1"/>
  <c r="E326" i="1" s="1"/>
  <c r="E314" i="1"/>
  <c r="E313" i="1"/>
  <c r="E312" i="1"/>
  <c r="E311" i="1"/>
  <c r="E309" i="1"/>
  <c r="E308" i="1"/>
  <c r="E307" i="1"/>
  <c r="E306" i="1"/>
  <c r="E304" i="1"/>
  <c r="E303" i="1"/>
  <c r="E302" i="1"/>
  <c r="E301" i="1"/>
  <c r="E299" i="1"/>
  <c r="E298" i="1"/>
  <c r="E293" i="1" s="1"/>
  <c r="E297" i="1"/>
  <c r="E289" i="1"/>
  <c r="E288" i="1"/>
  <c r="E287" i="1"/>
  <c r="E286" i="1"/>
  <c r="E284" i="1"/>
  <c r="E283" i="1"/>
  <c r="E282" i="1"/>
  <c r="E281" i="1"/>
  <c r="E269" i="1"/>
  <c r="E268" i="1"/>
  <c r="E267" i="1"/>
  <c r="E266" i="1"/>
  <c r="E264" i="1"/>
  <c r="E263" i="1"/>
  <c r="E262" i="1"/>
  <c r="E261" i="1"/>
  <c r="E254" i="1"/>
  <c r="E253" i="1"/>
  <c r="E252" i="1"/>
  <c r="E251" i="1"/>
  <c r="E249" i="1"/>
  <c r="E248" i="1"/>
  <c r="E247" i="1"/>
  <c r="E246" i="1"/>
  <c r="E239" i="1"/>
  <c r="E238" i="1"/>
  <c r="E237" i="1"/>
  <c r="E236" i="1"/>
  <c r="E229" i="1"/>
  <c r="E227" i="1"/>
  <c r="E226" i="1"/>
  <c r="E214" i="1"/>
  <c r="E213" i="1"/>
  <c r="E212" i="1"/>
  <c r="E211" i="1"/>
  <c r="E209" i="1"/>
  <c r="E208" i="1"/>
  <c r="E207" i="1"/>
  <c r="E206" i="1"/>
  <c r="E204" i="1"/>
  <c r="E203" i="1"/>
  <c r="E202" i="1"/>
  <c r="E201" i="1"/>
  <c r="E196" i="1" s="1"/>
  <c r="E194" i="1"/>
  <c r="E193" i="1"/>
  <c r="E191" i="1"/>
  <c r="E184" i="1"/>
  <c r="E182" i="1"/>
  <c r="E181" i="1"/>
  <c r="E179" i="1"/>
  <c r="E177" i="1"/>
  <c r="E176" i="1"/>
  <c r="E174" i="1"/>
  <c r="E172" i="1"/>
  <c r="E171" i="1"/>
  <c r="E164" i="1"/>
  <c r="E163" i="1"/>
  <c r="E162" i="1"/>
  <c r="E161" i="1"/>
  <c r="E159" i="1"/>
  <c r="E158" i="1"/>
  <c r="E157" i="1"/>
  <c r="E149" i="1"/>
  <c r="E148" i="1"/>
  <c r="E147" i="1"/>
  <c r="E139" i="1"/>
  <c r="E138" i="1"/>
  <c r="E137" i="1"/>
  <c r="E146" i="1"/>
  <c r="E126" i="1"/>
  <c r="E124" i="1"/>
  <c r="E123" i="1"/>
  <c r="E122" i="1"/>
  <c r="E121" i="1"/>
  <c r="E119" i="1"/>
  <c r="E118" i="1"/>
  <c r="E117" i="1"/>
  <c r="E116" i="1"/>
  <c r="E111" i="1" s="1"/>
  <c r="E109" i="1"/>
  <c r="E107" i="1"/>
  <c r="E106" i="1"/>
  <c r="E99" i="1"/>
  <c r="E98" i="1"/>
  <c r="E97" i="1"/>
  <c r="E96" i="1"/>
  <c r="E89" i="1"/>
  <c r="E88" i="1"/>
  <c r="E87" i="1"/>
  <c r="E79" i="1"/>
  <c r="E78" i="1"/>
  <c r="E76" i="1"/>
  <c r="E69" i="1"/>
  <c r="E67" i="1"/>
  <c r="E66" i="1"/>
  <c r="E59" i="1"/>
  <c r="E54" i="1" s="1"/>
  <c r="E58" i="1"/>
  <c r="E53" i="1" s="1"/>
  <c r="E52" i="1"/>
  <c r="E56" i="1"/>
  <c r="E51" i="1" s="1"/>
  <c r="E49" i="1"/>
  <c r="E48" i="1"/>
  <c r="E47" i="1"/>
  <c r="E46" i="1"/>
  <c r="E44" i="1"/>
  <c r="E43" i="1"/>
  <c r="E42" i="1"/>
  <c r="E39" i="1"/>
  <c r="E38" i="1"/>
  <c r="E37" i="1"/>
  <c r="E34" i="1"/>
  <c r="E33" i="1"/>
  <c r="E32" i="1"/>
  <c r="E29" i="1"/>
  <c r="E28" i="1"/>
  <c r="E27" i="1"/>
  <c r="E734" i="1" l="1"/>
  <c r="E735" i="1" s="1"/>
  <c r="I585" i="1"/>
  <c r="G585" i="1"/>
  <c r="G705" i="1"/>
  <c r="H490" i="1"/>
  <c r="H590" i="1"/>
  <c r="H731" i="1"/>
  <c r="H735" i="1" s="1"/>
  <c r="G749" i="1"/>
  <c r="G750" i="1" s="1"/>
  <c r="G589" i="1"/>
  <c r="E586" i="1"/>
  <c r="E291" i="1"/>
  <c r="E511" i="1"/>
  <c r="E536" i="1"/>
  <c r="E345" i="1"/>
  <c r="E294" i="1"/>
  <c r="E292" i="1"/>
  <c r="E386" i="1"/>
  <c r="I590" i="1"/>
  <c r="E461" i="1"/>
  <c r="E231" i="1"/>
  <c r="H585" i="1"/>
  <c r="E425" i="1"/>
  <c r="G490" i="1"/>
  <c r="G485" i="1"/>
  <c r="H740" i="1"/>
  <c r="I735" i="1"/>
  <c r="G735" i="1"/>
  <c r="E30" i="1"/>
  <c r="I740" i="1"/>
  <c r="G744" i="1" l="1"/>
  <c r="G745" i="1" s="1"/>
  <c r="G739" i="1"/>
  <c r="G590" i="1"/>
  <c r="F310" i="1"/>
  <c r="E310" i="1"/>
  <c r="G740" i="1" l="1"/>
  <c r="E739" i="1"/>
  <c r="F560" i="1"/>
  <c r="E560" i="1"/>
  <c r="F21" i="1"/>
  <c r="F45" i="1"/>
  <c r="E45" i="1"/>
  <c r="F598" i="1" l="1"/>
  <c r="F597" i="1"/>
  <c r="E598" i="1"/>
  <c r="E597" i="1"/>
  <c r="F588" i="1"/>
  <c r="F583" i="1" s="1"/>
  <c r="F587" i="1"/>
  <c r="F582" i="1" s="1"/>
  <c r="E588" i="1"/>
  <c r="E583" i="1" s="1"/>
  <c r="E587" i="1"/>
  <c r="E582" i="1" s="1"/>
  <c r="F434" i="1" l="1"/>
  <c r="F433" i="1"/>
  <c r="F432" i="1"/>
  <c r="E434" i="1"/>
  <c r="E433" i="1"/>
  <c r="E432" i="1"/>
  <c r="F389" i="1"/>
  <c r="F388" i="1"/>
  <c r="F387" i="1"/>
  <c r="E389" i="1"/>
  <c r="E387" i="1"/>
  <c r="F169" i="1"/>
  <c r="F168" i="1"/>
  <c r="F167" i="1"/>
  <c r="F166" i="1"/>
  <c r="E169" i="1"/>
  <c r="E168" i="1"/>
  <c r="E167" i="1"/>
  <c r="E166" i="1"/>
  <c r="F114" i="1"/>
  <c r="F113" i="1"/>
  <c r="F112" i="1"/>
  <c r="F111" i="1"/>
  <c r="E114" i="1"/>
  <c r="E113" i="1"/>
  <c r="E112" i="1"/>
  <c r="F754" i="1" l="1"/>
  <c r="E754" i="1" s="1"/>
  <c r="F753" i="1"/>
  <c r="E753" i="1" s="1"/>
  <c r="F752" i="1"/>
  <c r="E752" i="1" s="1"/>
  <c r="E751" i="1"/>
  <c r="F276" i="1"/>
  <c r="F280" i="1" s="1"/>
  <c r="F259" i="1"/>
  <c r="F224" i="1" s="1"/>
  <c r="F258" i="1"/>
  <c r="F223" i="1" s="1"/>
  <c r="F257" i="1"/>
  <c r="F222" i="1" s="1"/>
  <c r="F256" i="1"/>
  <c r="E259" i="1"/>
  <c r="E224" i="1" s="1"/>
  <c r="E258" i="1"/>
  <c r="E223" i="1" s="1"/>
  <c r="E257" i="1"/>
  <c r="E222" i="1" s="1"/>
  <c r="E256" i="1"/>
  <c r="E221" i="1" s="1"/>
  <c r="F270" i="1"/>
  <c r="E270" i="1"/>
  <c r="F265" i="1"/>
  <c r="E265" i="1"/>
  <c r="F234" i="1"/>
  <c r="F233" i="1"/>
  <c r="F232" i="1"/>
  <c r="E234" i="1"/>
  <c r="E233" i="1"/>
  <c r="E232" i="1"/>
  <c r="F255" i="1"/>
  <c r="E255" i="1"/>
  <c r="F250" i="1"/>
  <c r="E250" i="1"/>
  <c r="F240" i="1"/>
  <c r="E240" i="1"/>
  <c r="F714" i="1"/>
  <c r="F709" i="1" s="1"/>
  <c r="F704" i="1" s="1"/>
  <c r="F713" i="1"/>
  <c r="F708" i="1" s="1"/>
  <c r="F712" i="1"/>
  <c r="F707" i="1" s="1"/>
  <c r="F702" i="1" s="1"/>
  <c r="F711" i="1"/>
  <c r="F706" i="1" s="1"/>
  <c r="F701" i="1" s="1"/>
  <c r="E714" i="1"/>
  <c r="E709" i="1" s="1"/>
  <c r="E704" i="1" s="1"/>
  <c r="E713" i="1"/>
  <c r="E708" i="1" s="1"/>
  <c r="E703" i="1" s="1"/>
  <c r="E712" i="1"/>
  <c r="E707" i="1" s="1"/>
  <c r="E702" i="1" s="1"/>
  <c r="E711" i="1"/>
  <c r="E706" i="1" s="1"/>
  <c r="E701" i="1" s="1"/>
  <c r="F684" i="1"/>
  <c r="F683" i="1"/>
  <c r="F682" i="1"/>
  <c r="E684" i="1"/>
  <c r="E683" i="1"/>
  <c r="E682" i="1"/>
  <c r="E686" i="1"/>
  <c r="E681" i="1" s="1"/>
  <c r="F596" i="1"/>
  <c r="F586" i="1"/>
  <c r="E596" i="1"/>
  <c r="F539" i="1"/>
  <c r="F534" i="1" s="1"/>
  <c r="F538" i="1"/>
  <c r="F533" i="1" s="1"/>
  <c r="F537" i="1"/>
  <c r="F532" i="1" s="1"/>
  <c r="E531" i="1"/>
  <c r="E539" i="1"/>
  <c r="E534" i="1" s="1"/>
  <c r="E538" i="1"/>
  <c r="E533" i="1" s="1"/>
  <c r="E537" i="1"/>
  <c r="E532" i="1" s="1"/>
  <c r="F504" i="1"/>
  <c r="F499" i="1" s="1"/>
  <c r="F503" i="1"/>
  <c r="F502" i="1"/>
  <c r="F497" i="1" s="1"/>
  <c r="E504" i="1"/>
  <c r="E499" i="1" s="1"/>
  <c r="E503" i="1"/>
  <c r="E498" i="1" s="1"/>
  <c r="E502" i="1"/>
  <c r="E497" i="1" s="1"/>
  <c r="E501" i="1"/>
  <c r="E496" i="1" s="1"/>
  <c r="F489" i="1"/>
  <c r="F484" i="1" s="1"/>
  <c r="F488" i="1"/>
  <c r="F483" i="1" s="1"/>
  <c r="F487" i="1"/>
  <c r="F482" i="1" s="1"/>
  <c r="E489" i="1"/>
  <c r="E484" i="1" s="1"/>
  <c r="E488" i="1"/>
  <c r="E483" i="1" s="1"/>
  <c r="E487" i="1"/>
  <c r="E482" i="1" s="1"/>
  <c r="F444" i="1"/>
  <c r="F443" i="1"/>
  <c r="F442" i="1"/>
  <c r="F441" i="1"/>
  <c r="E444" i="1"/>
  <c r="E443" i="1"/>
  <c r="E442" i="1"/>
  <c r="E441" i="1"/>
  <c r="E388" i="1"/>
  <c r="F379" i="1"/>
  <c r="F378" i="1"/>
  <c r="F377" i="1"/>
  <c r="F376" i="1"/>
  <c r="E379" i="1"/>
  <c r="E378" i="1"/>
  <c r="E377" i="1"/>
  <c r="E376" i="1"/>
  <c r="F369" i="1"/>
  <c r="F368" i="1"/>
  <c r="F367" i="1"/>
  <c r="F366" i="1"/>
  <c r="E369" i="1"/>
  <c r="E368" i="1"/>
  <c r="E367" i="1"/>
  <c r="E366" i="1"/>
  <c r="F359" i="1"/>
  <c r="F358" i="1"/>
  <c r="F357" i="1"/>
  <c r="F356" i="1"/>
  <c r="E359" i="1"/>
  <c r="E358" i="1"/>
  <c r="E357" i="1"/>
  <c r="E356" i="1"/>
  <c r="F329" i="1"/>
  <c r="F328" i="1"/>
  <c r="F327" i="1"/>
  <c r="E329" i="1"/>
  <c r="E328" i="1"/>
  <c r="E327" i="1"/>
  <c r="E279" i="1"/>
  <c r="E277" i="1"/>
  <c r="E278" i="1"/>
  <c r="E276" i="1"/>
  <c r="F199" i="1"/>
  <c r="F198" i="1"/>
  <c r="F197" i="1"/>
  <c r="E197" i="1"/>
  <c r="E199" i="1"/>
  <c r="E198" i="1"/>
  <c r="F189" i="1"/>
  <c r="F188" i="1"/>
  <c r="F187" i="1"/>
  <c r="F186" i="1"/>
  <c r="E189" i="1"/>
  <c r="E188" i="1"/>
  <c r="E187" i="1"/>
  <c r="E186" i="1"/>
  <c r="F154" i="1"/>
  <c r="F153" i="1"/>
  <c r="F152" i="1"/>
  <c r="F151" i="1"/>
  <c r="E154" i="1"/>
  <c r="E153" i="1"/>
  <c r="E152" i="1"/>
  <c r="E151" i="1"/>
  <c r="F144" i="1"/>
  <c r="F143" i="1"/>
  <c r="F142" i="1"/>
  <c r="F141" i="1"/>
  <c r="E144" i="1"/>
  <c r="E143" i="1"/>
  <c r="E142" i="1"/>
  <c r="E141" i="1"/>
  <c r="F134" i="1"/>
  <c r="F133" i="1"/>
  <c r="F132" i="1"/>
  <c r="F131" i="1"/>
  <c r="E134" i="1"/>
  <c r="E133" i="1"/>
  <c r="E132" i="1"/>
  <c r="E131" i="1"/>
  <c r="E755" i="1" l="1"/>
  <c r="F755" i="1"/>
  <c r="F260" i="1"/>
  <c r="F221" i="1"/>
  <c r="F225" i="1" s="1"/>
  <c r="F235" i="1"/>
  <c r="F710" i="1"/>
  <c r="F703" i="1"/>
  <c r="E260" i="1"/>
  <c r="E235" i="1"/>
  <c r="E710" i="1"/>
  <c r="E685" i="1"/>
  <c r="F170" i="1"/>
  <c r="F360" i="1"/>
  <c r="E280" i="1"/>
  <c r="F435" i="1"/>
  <c r="F390" i="1"/>
  <c r="F498" i="1"/>
  <c r="F190" i="1"/>
  <c r="F200" i="1"/>
  <c r="F295" i="1"/>
  <c r="F345" i="1"/>
  <c r="F370" i="1"/>
  <c r="F380" i="1"/>
  <c r="F445" i="1"/>
  <c r="F510" i="1"/>
  <c r="F501" i="1"/>
  <c r="F496" i="1" s="1"/>
  <c r="F540" i="1"/>
  <c r="F531" i="1"/>
  <c r="F535" i="1" s="1"/>
  <c r="F330" i="1"/>
  <c r="E535" i="1"/>
  <c r="E540" i="1"/>
  <c r="E510" i="1"/>
  <c r="E505" i="1"/>
  <c r="E445" i="1"/>
  <c r="E435" i="1"/>
  <c r="E390" i="1"/>
  <c r="E380" i="1"/>
  <c r="E370" i="1"/>
  <c r="E360" i="1"/>
  <c r="E330" i="1"/>
  <c r="E295" i="1"/>
  <c r="E225" i="1"/>
  <c r="E200" i="1"/>
  <c r="E190" i="1"/>
  <c r="E170" i="1"/>
  <c r="F135" i="1"/>
  <c r="F155" i="1"/>
  <c r="F115" i="1"/>
  <c r="F145" i="1"/>
  <c r="E155" i="1"/>
  <c r="E145" i="1"/>
  <c r="E115" i="1"/>
  <c r="E135" i="1"/>
  <c r="F104" i="1"/>
  <c r="F103" i="1"/>
  <c r="F102" i="1"/>
  <c r="F101" i="1"/>
  <c r="E104" i="1"/>
  <c r="E103" i="1"/>
  <c r="E102" i="1"/>
  <c r="E101" i="1"/>
  <c r="F94" i="1"/>
  <c r="F93" i="1"/>
  <c r="F92" i="1"/>
  <c r="F91" i="1"/>
  <c r="E94" i="1"/>
  <c r="E93" i="1"/>
  <c r="E92" i="1"/>
  <c r="E91" i="1"/>
  <c r="F84" i="1"/>
  <c r="F83" i="1"/>
  <c r="F82" i="1"/>
  <c r="F81" i="1"/>
  <c r="E84" i="1"/>
  <c r="E83" i="1"/>
  <c r="E82" i="1"/>
  <c r="E81" i="1"/>
  <c r="F74" i="1"/>
  <c r="F73" i="1"/>
  <c r="F72" i="1"/>
  <c r="F71" i="1"/>
  <c r="E74" i="1"/>
  <c r="E73" i="1"/>
  <c r="E72" i="1"/>
  <c r="E71" i="1"/>
  <c r="F64" i="1"/>
  <c r="F63" i="1"/>
  <c r="F62" i="1"/>
  <c r="F61" i="1"/>
  <c r="E64" i="1"/>
  <c r="E63" i="1"/>
  <c r="E62" i="1"/>
  <c r="E61" i="1"/>
  <c r="F54" i="1"/>
  <c r="F53" i="1"/>
  <c r="F52" i="1"/>
  <c r="F51" i="1"/>
  <c r="F23" i="1"/>
  <c r="F24" i="1"/>
  <c r="E24" i="1"/>
  <c r="E23" i="1"/>
  <c r="F22" i="1"/>
  <c r="E22" i="1"/>
  <c r="F732" i="1" l="1"/>
  <c r="F733" i="1"/>
  <c r="F737" i="1"/>
  <c r="F736" i="1"/>
  <c r="F738" i="1"/>
  <c r="F505" i="1"/>
  <c r="F55" i="1"/>
  <c r="F65" i="1"/>
  <c r="F95" i="1"/>
  <c r="F75" i="1"/>
  <c r="F85" i="1"/>
  <c r="F105" i="1"/>
  <c r="E105" i="1"/>
  <c r="E95" i="1"/>
  <c r="E85" i="1"/>
  <c r="E75" i="1"/>
  <c r="E65" i="1"/>
  <c r="E55" i="1"/>
  <c r="F25" i="1"/>
  <c r="E25" i="1"/>
  <c r="F125" i="1"/>
  <c r="E125" i="1"/>
  <c r="F40" i="1" l="1"/>
  <c r="E40" i="1"/>
  <c r="F450" i="1" l="1"/>
  <c r="E450" i="1"/>
  <c r="F410" i="1"/>
  <c r="E410" i="1"/>
  <c r="F405" i="1"/>
  <c r="E405" i="1"/>
  <c r="F385" i="1"/>
  <c r="E385" i="1"/>
  <c r="F140" i="1"/>
  <c r="E140" i="1"/>
  <c r="F686" i="1" l="1"/>
  <c r="E690" i="1"/>
  <c r="F700" i="1"/>
  <c r="E700" i="1"/>
  <c r="F695" i="1"/>
  <c r="E695" i="1"/>
  <c r="F440" i="1"/>
  <c r="E440" i="1"/>
  <c r="F415" i="1"/>
  <c r="E415" i="1"/>
  <c r="F400" i="1"/>
  <c r="E400" i="1"/>
  <c r="F395" i="1"/>
  <c r="E395" i="1"/>
  <c r="F375" i="1"/>
  <c r="E375" i="1"/>
  <c r="F355" i="1"/>
  <c r="E355" i="1"/>
  <c r="F335" i="1"/>
  <c r="E335" i="1"/>
  <c r="F315" i="1"/>
  <c r="E315" i="1"/>
  <c r="E305" i="1"/>
  <c r="F305" i="1"/>
  <c r="F300" i="1"/>
  <c r="E300" i="1"/>
  <c r="F290" i="1"/>
  <c r="E290" i="1"/>
  <c r="F285" i="1"/>
  <c r="E285" i="1"/>
  <c r="F230" i="1"/>
  <c r="E230" i="1"/>
  <c r="F215" i="1"/>
  <c r="E215" i="1"/>
  <c r="F210" i="1"/>
  <c r="E210" i="1"/>
  <c r="F205" i="1"/>
  <c r="E205" i="1"/>
  <c r="F195" i="1"/>
  <c r="E195" i="1"/>
  <c r="F690" i="1" l="1"/>
  <c r="F681" i="1"/>
  <c r="F685" i="1" s="1"/>
  <c r="F185" i="1"/>
  <c r="E185" i="1"/>
  <c r="F180" i="1"/>
  <c r="E180" i="1"/>
  <c r="F175" i="1"/>
  <c r="E175" i="1"/>
  <c r="F165" i="1"/>
  <c r="E165" i="1"/>
  <c r="F160" i="1"/>
  <c r="E160" i="1"/>
  <c r="F150" i="1"/>
  <c r="E150" i="1"/>
  <c r="F130" i="1"/>
  <c r="E130" i="1"/>
  <c r="F120" i="1"/>
  <c r="E120" i="1"/>
  <c r="F110" i="1"/>
  <c r="E110" i="1"/>
  <c r="F100" i="1"/>
  <c r="E100" i="1"/>
  <c r="F90" i="1"/>
  <c r="E90" i="1"/>
  <c r="F80" i="1"/>
  <c r="E80" i="1"/>
  <c r="F70" i="1"/>
  <c r="E70" i="1"/>
  <c r="F60" i="1"/>
  <c r="E60" i="1"/>
  <c r="F50" i="1"/>
  <c r="E50" i="1"/>
  <c r="F730" i="1" l="1"/>
  <c r="E730" i="1"/>
  <c r="F655" i="1" l="1"/>
  <c r="E655" i="1"/>
  <c r="E725" i="1" l="1"/>
  <c r="E720" i="1"/>
  <c r="E680" i="1"/>
  <c r="E675" i="1"/>
  <c r="E670" i="1"/>
  <c r="E664" i="1"/>
  <c r="E663" i="1"/>
  <c r="E662" i="1"/>
  <c r="E661" i="1"/>
  <c r="E660" i="1"/>
  <c r="E650" i="1"/>
  <c r="E645" i="1"/>
  <c r="E640" i="1"/>
  <c r="E635" i="1"/>
  <c r="E630" i="1"/>
  <c r="E625" i="1"/>
  <c r="E620" i="1"/>
  <c r="E615" i="1"/>
  <c r="E610" i="1"/>
  <c r="E604" i="1"/>
  <c r="E599" i="1" s="1"/>
  <c r="E603" i="1"/>
  <c r="E602" i="1"/>
  <c r="E591" i="1"/>
  <c r="E581" i="1" s="1"/>
  <c r="E555" i="1"/>
  <c r="E550" i="1"/>
  <c r="E545" i="1"/>
  <c r="E530" i="1"/>
  <c r="E525" i="1"/>
  <c r="E520" i="1"/>
  <c r="E515" i="1"/>
  <c r="E491" i="1"/>
  <c r="E475" i="1"/>
  <c r="E470" i="1"/>
  <c r="E365" i="1"/>
  <c r="E35" i="1"/>
  <c r="F591" i="1"/>
  <c r="F486" i="1"/>
  <c r="F746" i="1" l="1"/>
  <c r="E746" i="1" s="1"/>
  <c r="E593" i="1"/>
  <c r="E495" i="1"/>
  <c r="E486" i="1"/>
  <c r="E594" i="1"/>
  <c r="F490" i="1"/>
  <c r="F481" i="1"/>
  <c r="F731" i="1" s="1"/>
  <c r="E592" i="1"/>
  <c r="E600" i="1"/>
  <c r="E465" i="1"/>
  <c r="F581" i="1"/>
  <c r="E500" i="1"/>
  <c r="E605" i="1"/>
  <c r="E665" i="1"/>
  <c r="E715" i="1"/>
  <c r="E584" i="1"/>
  <c r="E705" i="1"/>
  <c r="F485" i="1" l="1"/>
  <c r="E589" i="1"/>
  <c r="E481" i="1"/>
  <c r="E490" i="1"/>
  <c r="E595" i="1"/>
  <c r="E585" i="1"/>
  <c r="F680" i="1"/>
  <c r="F660" i="1"/>
  <c r="E590" i="1" l="1"/>
  <c r="E485" i="1"/>
  <c r="F555" i="1"/>
  <c r="F550" i="1"/>
  <c r="F650" i="1" l="1"/>
  <c r="F645" i="1"/>
  <c r="F661" i="1" l="1"/>
  <c r="F675" i="1"/>
  <c r="F475" i="1" l="1"/>
  <c r="F470" i="1"/>
  <c r="F530" i="1"/>
  <c r="F525" i="1"/>
  <c r="F520" i="1"/>
  <c r="F725" i="1" l="1"/>
  <c r="F720" i="1"/>
  <c r="F604" i="1"/>
  <c r="F599" i="1" s="1"/>
  <c r="F734" i="1" s="1"/>
  <c r="F603" i="1"/>
  <c r="F602" i="1"/>
  <c r="F664" i="1"/>
  <c r="F663" i="1"/>
  <c r="F662" i="1"/>
  <c r="F670" i="1"/>
  <c r="F640" i="1"/>
  <c r="F635" i="1"/>
  <c r="F630" i="1"/>
  <c r="F625" i="1"/>
  <c r="F620" i="1"/>
  <c r="F615" i="1"/>
  <c r="F610" i="1"/>
  <c r="F545" i="1"/>
  <c r="F515" i="1"/>
  <c r="F500" i="1"/>
  <c r="F495" i="1"/>
  <c r="F465" i="1"/>
  <c r="F365" i="1"/>
  <c r="F35" i="1"/>
  <c r="F30" i="1"/>
  <c r="F593" i="1" l="1"/>
  <c r="F748" i="1" s="1"/>
  <c r="F592" i="1"/>
  <c r="F747" i="1" s="1"/>
  <c r="F594" i="1"/>
  <c r="F749" i="1" s="1"/>
  <c r="F584" i="1"/>
  <c r="F715" i="1"/>
  <c r="F605" i="1"/>
  <c r="F665" i="1"/>
  <c r="F589" i="1" l="1"/>
  <c r="F744" i="1" s="1"/>
  <c r="E749" i="1"/>
  <c r="E747" i="1"/>
  <c r="E748" i="1"/>
  <c r="F600" i="1"/>
  <c r="F595" i="1"/>
  <c r="F705" i="1"/>
  <c r="F585" i="1"/>
  <c r="F745" i="1" l="1"/>
  <c r="E744" i="1"/>
  <c r="E745" i="1" s="1"/>
  <c r="F739" i="1"/>
  <c r="E740" i="1" s="1"/>
  <c r="E750" i="1"/>
  <c r="F590" i="1"/>
  <c r="F750" i="1"/>
  <c r="F735" i="1"/>
  <c r="F740" i="1" l="1"/>
</calcChain>
</file>

<file path=xl/sharedStrings.xml><?xml version="1.0" encoding="utf-8"?>
<sst xmlns="http://schemas.openxmlformats.org/spreadsheetml/2006/main" count="1121" uniqueCount="281">
  <si>
    <t>реализации муниципальной программы</t>
  </si>
  <si>
    <t>№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</si>
  <si>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</si>
  <si>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</si>
  <si>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</si>
  <si>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</si>
  <si>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</si>
  <si>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</si>
  <si>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</si>
  <si>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</si>
  <si>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</si>
  <si>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</si>
  <si>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</si>
  <si>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</si>
  <si>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</si>
  <si>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Организация и проведение городских спортивных соревнований с учащимися общеобразовательных учреждений города</t>
  </si>
  <si>
    <t>Организация и проведение соревнований среди детских и подростковых дворовых команд</t>
  </si>
  <si>
    <t>Организация и проведение физкультурно-оздоровительных мероприятий с детьми дошкольного возраста</t>
  </si>
  <si>
    <t>Организация  и проведение городских физкультурных и спортивно-массовых мероприятий на территории города</t>
  </si>
  <si>
    <t>Проведение спортивно-массовых мероприятий, посвященных праздничным датам</t>
  </si>
  <si>
    <t>Организация и проведение общегородской акции оздоровительного бега «Стартуют все»</t>
  </si>
  <si>
    <t>Организация и проведение спартакиады среди детей сотрудников трудовых коллективов</t>
  </si>
  <si>
    <t>Основное мероприятие: совершенствование системы подготовки спортивного резерва, развитие спорта высших достижений</t>
  </si>
  <si>
    <t>Финансовая поддержка гандбольного клуба «Сокол»</t>
  </si>
  <si>
    <t>Выплата социального пособия в размере 10 тыс.руб. при рождении двойни, третьего и последующих детей в семье</t>
  </si>
  <si>
    <t>Аттестация рабочих мест</t>
  </si>
  <si>
    <t>Итого по муниципальной программе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</si>
  <si>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</si>
  <si>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</si>
  <si>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</si>
  <si>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</si>
  <si>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Администрация города Сельцо Брянской области, отдел образования администрацци г.Сельцо, отдел культуры и молодежной политики администрации города Сельцо Брянской области</t>
  </si>
  <si>
    <t xml:space="preserve">в том числе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</si>
  <si>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</si>
  <si>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</si>
  <si>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</si>
  <si>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</si>
  <si>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</si>
  <si>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Финансовая поддержка футбольного клуба «Сокол»</t>
  </si>
  <si>
    <t>Организация и проведение смотра-конкурса на лучшую организацию физкультурно-оздоровительной работы среди общеобразовательных учреждений города</t>
  </si>
  <si>
    <t>Участие в зональных, областных спортивных соревнованиях</t>
  </si>
  <si>
    <t>Обучение работников муниципальных учреждений</t>
  </si>
  <si>
    <t>Администрация города Сельцо Брянской области, отдел образования администрации г.Сельцо</t>
  </si>
  <si>
    <t>Промывка систем центрального отопления</t>
  </si>
  <si>
    <t>Чествование лучших спортменов, тренеров и спортивных работников города</t>
  </si>
  <si>
    <t>45.3</t>
  </si>
  <si>
    <t>45.3.1</t>
  </si>
  <si>
    <t>45.3.2</t>
  </si>
  <si>
    <t>Всего</t>
  </si>
  <si>
    <t>соответствующий финансовый год (2016 год), рублей</t>
  </si>
  <si>
    <t xml:space="preserve">Администрация  -                        5 000 руб.  Отдел культуры и молодежной политики администрации города Сельцо Брянской области - 10 800 руб.                              </t>
  </si>
  <si>
    <t xml:space="preserve"> Отдел образования администрации г.Сельцо    </t>
  </si>
  <si>
    <r>
      <t xml:space="preserve">Приложение 8
</t>
    </r>
    <r>
      <rPr>
        <sz val="11"/>
        <color theme="1"/>
        <rFont val="Times New Roman"/>
        <family val="1"/>
        <charset val="204"/>
      </rPr>
      <t>к муниципальной программе
"Реализация полномочий  
исполнительно-распорядительного 
 органа  Сельцовского  городского  округа
(2016 - 2020 годы) "</t>
    </r>
    <r>
      <rPr>
        <sz val="14"/>
        <color theme="1"/>
        <rFont val="Times New Roman"/>
        <family val="1"/>
        <charset val="204"/>
      </rPr>
      <t xml:space="preserve">
</t>
    </r>
  </si>
  <si>
    <t>Подготовка материалов и информации по вопросам физической культуры, спорта и ГТО для официального сайта города Сельцо в сети Интернет</t>
  </si>
  <si>
    <t>Организация и проведение на территории города мероприятий комплекса ГТО</t>
  </si>
  <si>
    <t>Организация поездки на Губернаторскую елку детей, находящихся в сложной жизненной ситуации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</si>
  <si>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</si>
  <si>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</si>
  <si>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</si>
  <si>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</si>
  <si>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</si>
  <si>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</si>
  <si>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Проведение Всероссийской сельскохозяйственной переписи в 2016 году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</si>
  <si>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</si>
  <si>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Финансовая поддержка гандбольного клуба "Сокол"</t>
  </si>
  <si>
    <t>Финансовая поддержка футбольного клуба "Сокол"</t>
  </si>
  <si>
    <t>Обеспечение мероприятий по капитальному ремонту многоквартирных домов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</si>
  <si>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</si>
  <si>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</si>
  <si>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</si>
  <si>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</si>
  <si>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</si>
  <si>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17,18,19,20</t>
  </si>
  <si>
    <t>48,49,50,51</t>
  </si>
  <si>
    <t>32,33,34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</si>
  <si>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</si>
  <si>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"Фонд содействия реформированию жилищно-коммунального хозяйства"</t>
  </si>
  <si>
    <t>Информационное обеспечение деятельности органов местного самоуправления</t>
  </si>
  <si>
    <t>23.1</t>
  </si>
  <si>
    <t>Оказание материальной помощи и иной социальной поддержки семьям, оказавшимся в сложной жизненной ситуации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</si>
  <si>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</si>
  <si>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</si>
  <si>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</si>
  <si>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</si>
  <si>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</si>
  <si>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</si>
  <si>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</si>
  <si>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</si>
  <si>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</si>
  <si>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</si>
  <si>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</si>
  <si>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</si>
  <si>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</si>
  <si>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</si>
  <si>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</si>
  <si>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</si>
  <si>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</si>
  <si>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</si>
  <si>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</si>
  <si>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8.2</t>
  </si>
  <si>
    <t>23, 23.1,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</si>
  <si>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</si>
  <si>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</si>
  <si>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</si>
  <si>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</si>
  <si>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</si>
  <si>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</si>
  <si>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</si>
  <si>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</si>
  <si>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12.2</t>
  </si>
  <si>
    <t>12.3</t>
  </si>
  <si>
    <t>27, 28, 29, 30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</si>
  <si>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</si>
  <si>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</si>
  <si>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</si>
  <si>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</si>
  <si>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14.2</t>
  </si>
  <si>
    <t>14.3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</si>
  <si>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</si>
  <si>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</si>
  <si>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</si>
  <si>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</si>
  <si>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</si>
  <si>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</si>
  <si>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</si>
  <si>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</si>
  <si>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43, 44</t>
  </si>
  <si>
    <t>17.3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</si>
  <si>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</si>
  <si>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</si>
  <si>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</si>
  <si>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</si>
  <si>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</si>
  <si>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</si>
  <si>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</si>
  <si>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Улучшение кадровой политики в сфере здравоохранения на территории Сельцовского городского округа</t>
  </si>
  <si>
    <t>22.1</t>
  </si>
  <si>
    <t>Создание благоприятных условий проживания граждан</t>
  </si>
  <si>
    <t>23.2</t>
  </si>
  <si>
    <t>23.3</t>
  </si>
  <si>
    <t>23.4</t>
  </si>
  <si>
    <t>23.5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</si>
  <si>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</si>
  <si>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</si>
  <si>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</si>
  <si>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</si>
  <si>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</si>
  <si>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Осуществление государственной поддержки молодых семей в улучшении жилищных условий</t>
  </si>
  <si>
    <t>27.1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</si>
  <si>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</si>
  <si>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28.1</t>
  </si>
  <si>
    <t>56, 57, 58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</si>
  <si>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</si>
  <si>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</si>
  <si>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Популяризация физической культуры и массового спорта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</si>
  <si>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</si>
  <si>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29.1</t>
  </si>
  <si>
    <t>Реализация единой государственной политики в сфере физической культуры и спорта</t>
  </si>
  <si>
    <t>30.1</t>
  </si>
  <si>
    <t>Оказание государственной поддержки спортивным сборным командам</t>
  </si>
  <si>
    <t>30.1.1</t>
  </si>
  <si>
    <t>30.1.2</t>
  </si>
  <si>
    <t>59, 60, 61</t>
  </si>
  <si>
    <t>Социальная защита населения, имеющего льготный статус, и попавших в трудную жизненную ситуацию</t>
  </si>
  <si>
    <t>31.1</t>
  </si>
  <si>
    <t>31.1.1</t>
  </si>
  <si>
    <t>31.1.2</t>
  </si>
  <si>
    <t>15.2</t>
  </si>
  <si>
    <t>39, 40, 41</t>
  </si>
  <si>
    <t>15.2.1</t>
  </si>
  <si>
    <t>15.2.2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</si>
  <si>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</si>
  <si>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</si>
  <si>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«Обеспечение пожарной безопасности и социальной защиты города Сельцо (2016-2020 годы)»</t>
  </si>
  <si>
    <t>Подпрограмма  «Обеспечение жильем молодых семей (2016-2020 годы)»</t>
  </si>
  <si>
    <t>Подпрограмма  «Энергосбережение и повышение энергетической эффективности (2016-2020 годы)»</t>
  </si>
  <si>
    <t>Подпрограмма  «Развитие физической культуры и спорта (2016-2020 годы)»</t>
  </si>
  <si>
    <t>Подпрограмма  «Демографическое развитие (2016-2020 годы)»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</si>
  <si>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</si>
  <si>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</si>
  <si>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Уплата членских взносов в организации, членами которой являются муниципальное образование "Сельцовский городской округ", администрация города Сельцо Брянской области</t>
  </si>
  <si>
    <t>1.5</t>
  </si>
  <si>
    <t>Поверка приборов учета тепловой энергии</t>
  </si>
  <si>
    <t>17.4</t>
  </si>
  <si>
    <t>1,2,3,4,5,6,7,8,9,10,11, 12, 12.1, 12.2</t>
  </si>
  <si>
    <t>очередной финансовый год (2017 год), рублей</t>
  </si>
  <si>
    <t>первый год планового периода (2018 год), рублей</t>
  </si>
  <si>
    <t>24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</si>
  <si>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</si>
  <si>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30.1.3</t>
  </si>
  <si>
    <t>30.1.4</t>
  </si>
  <si>
    <t>30.1.5</t>
  </si>
  <si>
    <t>32.1</t>
  </si>
  <si>
    <t>32.1.1</t>
  </si>
  <si>
    <t>32.1.2</t>
  </si>
  <si>
    <t>Финансовый отдел администрации города Сельцо Брянской области</t>
  </si>
  <si>
    <t>23.6</t>
  </si>
  <si>
    <t>Бюджетные инвестиции в объекты капитальных вложений муниципальной собственности</t>
  </si>
  <si>
    <t>63, 64, 65, 65.1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</si>
  <si>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</si>
  <si>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27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</si>
  <si>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</si>
  <si>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28.1.1</t>
  </si>
  <si>
    <t xml:space="preserve">2017 год
Администрация - </t>
  </si>
  <si>
    <t>31.1.3</t>
  </si>
  <si>
    <t>31.1.4</t>
  </si>
  <si>
    <t>31.1.5</t>
  </si>
  <si>
    <t>31.1.6</t>
  </si>
  <si>
    <t>31.1.7</t>
  </si>
  <si>
    <t>31.1.8</t>
  </si>
  <si>
    <t>31.1.9</t>
  </si>
  <si>
    <t>31.1.10</t>
  </si>
  <si>
    <t>31.1.11</t>
  </si>
  <si>
    <t>33.1</t>
  </si>
  <si>
    <t>33.1.1</t>
  </si>
  <si>
    <t>33.1.2</t>
  </si>
  <si>
    <t>33.1.3</t>
  </si>
  <si>
    <t>Измерение и испытание электрооборудования</t>
  </si>
  <si>
    <t>17.5</t>
  </si>
  <si>
    <t>17.6</t>
  </si>
  <si>
    <t>Поддержка государственным программ субъектов Российской Федерации и муниципальных программ формирования современной городсклй среды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</si>
  <si>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</si>
  <si>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</si>
  <si>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</si>
  <si>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15.2.3</t>
  </si>
  <si>
    <t>Приобретение спецодежды</t>
  </si>
  <si>
    <t>30.1.6</t>
  </si>
  <si>
    <t>Замена электросчетчиков</t>
  </si>
  <si>
    <t xml:space="preserve">2017 год
Отдел образования администрации г.Сельцо </t>
  </si>
  <si>
    <t>30.1.7</t>
  </si>
  <si>
    <t>31.1.12</t>
  </si>
  <si>
    <t>30.1.8</t>
  </si>
  <si>
    <t>Замена светильников</t>
  </si>
  <si>
    <t>14.4</t>
  </si>
  <si>
    <t>35, 36, 37, 38, 38.1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</si>
  <si>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</si>
  <si>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</si>
  <si>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>второй год планового периода (2019 год), рублей</t>
  </si>
  <si>
    <t>второй год планового периода (2020 год), рублей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</si>
  <si>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</si>
  <si>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</si>
  <si>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</si>
  <si>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</si>
  <si>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</si>
  <si>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</si>
  <si>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</si>
  <si>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</si>
  <si>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</si>
  <si>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</si>
  <si>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</si>
  <si>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</si>
  <si>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</si>
  <si>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</si>
  <si>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</si>
  <si>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</si>
  <si>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</si>
  <si>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 xml:space="preserve">Поддержка государствненных программ субъектов Российской Федерации и муниципальных программ формирования современной городской среды </t>
  </si>
  <si>
    <t>Оказание поддержки социально-ориентированным некоммерческим организациям</t>
  </si>
  <si>
    <t>18.2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</si>
  <si>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</si>
  <si>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</si>
  <si>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</si>
  <si>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Мероприятия, направленные на укрепление здоровья населения</t>
  </si>
  <si>
    <t>Мероприятия с сфере архитектуры и градостроительства</t>
  </si>
  <si>
    <t xml:space="preserve">Поддержка малого и среднего предпринимательства </t>
  </si>
  <si>
    <t>Организация и содержание мест захоронения твердых бытовых отходов</t>
  </si>
  <si>
    <t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</si>
  <si>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</si>
  <si>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 xml:space="preserve">Мероприятия подпрограммы "Обеспечение жильем молодых семей" федеральной целевой программы "Жилище" на 2015-2020 годы </t>
  </si>
  <si>
    <t xml:space="preserve">2016 год
Администрация  -                        5 000 руб.  Отдел культуры и молодежной политики администрации города Сельцо Брянской области - 10 778 руб.    
2017 год
Администрация  -                        8 000 руб.
Отдел культуры и молодежной политики администрации города Сельцо Брянской области - 10 800 руб.     
2018 год
Администрация  -    8 000 руб.
Отдел культуры и молодежной политики администрации города Сельцо Брянской области - 8600 руб.                    </t>
  </si>
  <si>
    <t>2016 год
Администрация - 5 000 руб. Отдел образования администрации г.Сельцо -27 500 руб.
2017 год
Администрация - 31 000 руб. 
Отдел образования администрации г.Сельцо -27 500 руб
2018 год
Администрация - 13 800 руб. 
Отдел образования администрации г.Сельцо -27 500 руб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</si>
  <si>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</si>
  <si>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2087 год
Отдел образования администрации г.Сельцо - 17 000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</si>
  <si>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</si>
  <si>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</si>
  <si>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Мероприятия в сфере социальной и демографической политики</t>
  </si>
  <si>
    <t>Приложение 2</t>
  </si>
  <si>
    <t>к постановлению к администрации</t>
  </si>
  <si>
    <t>города Сельцо Брянской области</t>
  </si>
  <si>
    <t>от 28 декабря  2017 года № 612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</si>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</sst>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2" fillId="0" borderId="29" xfId="0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35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35" xfId="0" applyNumberFormat="1" applyFont="1" applyBorder="1" applyAlignment="1">
      <alignment vertical="center" wrapText="1"/>
    </xf>
    <xf numFmtId="4" fontId="2" fillId="0" borderId="25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1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758"/>
  <sheetViews>
    <sheetView tabSelected="1" topLeftCell="A7" zoomScale="80" zoomScaleNormal="80" workbookViewId="0">
      <pane ySplit="13" topLeftCell="A360" activePane="bottomLeft" state="frozen"/>
      <selection activeCell="A7" sqref="A7"/>
      <selection pane="bottomLeft" activeCell="J365" sqref="J365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4" width="15.85546875" customWidth="1"/>
    <col min="5" max="10" width="18.28515625" customWidth="1"/>
    <col min="11" max="11" width="37.42578125" customWidth="1"/>
  </cols>
  <sheetData>
    <row r="3" spans="1:13" x14ac:dyDescent="0.25">
      <c r="K3" s="32"/>
      <c r="M3" s="21"/>
    </row>
    <row r="4" spans="1:13" x14ac:dyDescent="0.25">
      <c r="K4" s="21"/>
    </row>
    <row r="5" spans="1:13" x14ac:dyDescent="0.25">
      <c r="K5" s="21"/>
    </row>
    <row r="6" spans="1:13" x14ac:dyDescent="0.25">
      <c r="K6" s="21"/>
    </row>
    <row r="7" spans="1:13" x14ac:dyDescent="0.25">
      <c r="K7" s="21"/>
    </row>
    <row r="8" spans="1:13" x14ac:dyDescent="0.25">
      <c r="K8" s="21"/>
    </row>
    <row r="9" spans="1:13" x14ac:dyDescent="0.25">
      <c r="K9" s="21" t="s">
        <v>276</v>
      </c>
    </row>
    <row r="10" spans="1:13" x14ac:dyDescent="0.25">
      <c r="K10" s="21" t="s">
        <v>277</v>
      </c>
    </row>
    <row r="11" spans="1:13" x14ac:dyDescent="0.25">
      <c r="K11" s="21" t="s">
        <v>278</v>
      </c>
    </row>
    <row r="12" spans="1:13" x14ac:dyDescent="0.25">
      <c r="K12" s="21" t="s">
        <v>279</v>
      </c>
    </row>
    <row r="13" spans="1:13" x14ac:dyDescent="0.25">
      <c r="K13" s="21"/>
    </row>
    <row r="15" spans="1:13" ht="120" customHeight="1" x14ac:dyDescent="0.25">
      <c r="A15" s="95" t="s">
        <v>52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</row>
    <row r="16" spans="1:13" ht="18" customHeight="1" x14ac:dyDescent="0.25">
      <c r="A16" s="97" t="s">
        <v>27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</row>
    <row r="17" spans="1:11" ht="19.5" thickBot="1" x14ac:dyDescent="0.3">
      <c r="A17" s="99" t="s"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</row>
    <row r="18" spans="1:11" ht="30.6" customHeight="1" x14ac:dyDescent="0.25">
      <c r="A18" s="75" t="s">
        <v>1</v>
      </c>
      <c r="B18" s="75" t="s">
        <v>67</v>
      </c>
      <c r="C18" s="75" t="s">
        <v>2</v>
      </c>
      <c r="D18" s="75" t="s">
        <v>28</v>
      </c>
      <c r="E18" s="75" t="s">
        <v>48</v>
      </c>
      <c r="F18" s="101" t="s">
        <v>49</v>
      </c>
      <c r="G18" s="75" t="s">
        <v>185</v>
      </c>
      <c r="H18" s="75" t="s">
        <v>186</v>
      </c>
      <c r="I18" s="75" t="s">
        <v>237</v>
      </c>
      <c r="J18" s="75" t="s">
        <v>238</v>
      </c>
      <c r="K18" s="80" t="s">
        <v>68</v>
      </c>
    </row>
    <row r="19" spans="1:11" ht="81.75" customHeight="1" thickBot="1" x14ac:dyDescent="0.3">
      <c r="A19" s="77"/>
      <c r="B19" s="77"/>
      <c r="C19" s="77"/>
      <c r="D19" s="77"/>
      <c r="E19" s="98"/>
      <c r="F19" s="102"/>
      <c r="G19" s="100"/>
      <c r="H19" s="100"/>
      <c r="I19" s="100"/>
      <c r="J19" s="100"/>
      <c r="K19" s="82"/>
    </row>
    <row r="20" spans="1:11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">
        <v>5</v>
      </c>
      <c r="F20" s="42">
        <v>6</v>
      </c>
      <c r="G20" s="45">
        <v>7</v>
      </c>
      <c r="H20" s="43">
        <v>8</v>
      </c>
      <c r="I20" s="46">
        <v>9</v>
      </c>
      <c r="J20" s="46">
        <v>9</v>
      </c>
      <c r="K20" s="53">
        <v>10</v>
      </c>
    </row>
    <row r="21" spans="1:11" ht="45.75" customHeight="1" thickBot="1" x14ac:dyDescent="0.3">
      <c r="A21" s="80">
        <v>1</v>
      </c>
      <c r="B21" s="75" t="s">
        <v>80</v>
      </c>
      <c r="C21" s="75" t="s">
        <v>3</v>
      </c>
      <c r="D21" s="13" t="s">
        <v>29</v>
      </c>
      <c r="E21" s="4">
        <f>E26+E31+E36+E46+E41</f>
        <v>59263706.909999996</v>
      </c>
      <c r="F21" s="35">
        <f>F26+F31+F36+F46+F41</f>
        <v>11934674</v>
      </c>
      <c r="G21" s="47">
        <f t="shared" ref="G21:I21" si="0">G26+G31+G36+G46+G41</f>
        <v>11962441.91</v>
      </c>
      <c r="H21" s="10">
        <f t="shared" si="0"/>
        <v>11927197</v>
      </c>
      <c r="I21" s="48">
        <f t="shared" si="0"/>
        <v>11719697</v>
      </c>
      <c r="J21" s="48">
        <f t="shared" ref="J21" si="1">J26+J31+J36+J46+J41</f>
        <v>11719697</v>
      </c>
      <c r="K21" s="54" t="s">
        <v>184</v>
      </c>
    </row>
    <row r="22" spans="1:11" ht="45.75" customHeight="1" thickBot="1" x14ac:dyDescent="0.3">
      <c r="A22" s="81"/>
      <c r="B22" s="76"/>
      <c r="C22" s="76"/>
      <c r="D22" s="13" t="s">
        <v>4</v>
      </c>
      <c r="E22" s="4">
        <f t="shared" ref="E22:F24" si="2">E27+E32+E37+E47</f>
        <v>0</v>
      </c>
      <c r="F22" s="35">
        <f t="shared" si="2"/>
        <v>0</v>
      </c>
      <c r="G22" s="47">
        <f t="shared" ref="G22:I22" si="3">G27+G32+G37+G47</f>
        <v>0</v>
      </c>
      <c r="H22" s="10">
        <f t="shared" si="3"/>
        <v>0</v>
      </c>
      <c r="I22" s="48">
        <f t="shared" si="3"/>
        <v>0</v>
      </c>
      <c r="J22" s="48">
        <f t="shared" ref="J22" si="4">J27+J32+J37+J47</f>
        <v>0</v>
      </c>
      <c r="K22" s="55"/>
    </row>
    <row r="23" spans="1:11" ht="45.75" customHeight="1" thickBot="1" x14ac:dyDescent="0.3">
      <c r="A23" s="81"/>
      <c r="B23" s="76"/>
      <c r="C23" s="76"/>
      <c r="D23" s="13" t="s">
        <v>5</v>
      </c>
      <c r="E23" s="4">
        <f t="shared" si="2"/>
        <v>0</v>
      </c>
      <c r="F23" s="35">
        <f t="shared" si="2"/>
        <v>0</v>
      </c>
      <c r="G23" s="47">
        <f t="shared" ref="G23:I23" si="5">G28+G33+G38+G48</f>
        <v>0</v>
      </c>
      <c r="H23" s="10">
        <f t="shared" si="5"/>
        <v>0</v>
      </c>
      <c r="I23" s="48">
        <f t="shared" si="5"/>
        <v>0</v>
      </c>
      <c r="J23" s="48">
        <f t="shared" ref="J23" si="6">J28+J33+J38+J48</f>
        <v>0</v>
      </c>
      <c r="K23" s="55"/>
    </row>
    <row r="24" spans="1:11" ht="30.75" customHeight="1" thickBot="1" x14ac:dyDescent="0.3">
      <c r="A24" s="81"/>
      <c r="B24" s="76"/>
      <c r="C24" s="76"/>
      <c r="D24" s="13" t="s">
        <v>6</v>
      </c>
      <c r="E24" s="4">
        <f t="shared" si="2"/>
        <v>0</v>
      </c>
      <c r="F24" s="35">
        <f t="shared" si="2"/>
        <v>0</v>
      </c>
      <c r="G24" s="47">
        <f t="shared" ref="G24:I24" si="7">G29+G34+G39+G49</f>
        <v>0</v>
      </c>
      <c r="H24" s="10">
        <f t="shared" si="7"/>
        <v>0</v>
      </c>
      <c r="I24" s="48">
        <f t="shared" si="7"/>
        <v>0</v>
      </c>
      <c r="J24" s="48">
        <f t="shared" ref="J24" si="8">J29+J34+J39+J49</f>
        <v>0</v>
      </c>
      <c r="K24" s="55"/>
    </row>
    <row r="25" spans="1:11" ht="16.5" customHeight="1" thickBot="1" x14ac:dyDescent="0.3">
      <c r="A25" s="82"/>
      <c r="B25" s="77"/>
      <c r="C25" s="77"/>
      <c r="D25" s="13" t="s">
        <v>7</v>
      </c>
      <c r="E25" s="4">
        <f>E21+E22+E23+E24</f>
        <v>59263706.909999996</v>
      </c>
      <c r="F25" s="35">
        <f>F21+F22+F23+F24</f>
        <v>11934674</v>
      </c>
      <c r="G25" s="47">
        <f t="shared" ref="G25:I25" si="9">G21+G22+G23+G24</f>
        <v>11962441.91</v>
      </c>
      <c r="H25" s="10">
        <f t="shared" si="9"/>
        <v>11927197</v>
      </c>
      <c r="I25" s="48">
        <f t="shared" si="9"/>
        <v>11719697</v>
      </c>
      <c r="J25" s="48">
        <f t="shared" ref="J25" si="10">J21+J22+J23+J24</f>
        <v>11719697</v>
      </c>
      <c r="K25" s="56"/>
    </row>
    <row r="26" spans="1:11" ht="45" customHeight="1" thickBot="1" x14ac:dyDescent="0.3">
      <c r="A26" s="69" t="s">
        <v>81</v>
      </c>
      <c r="B26" s="75" t="s">
        <v>236</v>
      </c>
      <c r="C26" s="75" t="s">
        <v>3</v>
      </c>
      <c r="D26" s="13" t="s">
        <v>29</v>
      </c>
      <c r="E26" s="4">
        <f>F26+G26+H26+I26+J26</f>
        <v>5178576</v>
      </c>
      <c r="F26" s="35">
        <v>822714</v>
      </c>
      <c r="G26" s="47">
        <v>1076349</v>
      </c>
      <c r="H26" s="10">
        <v>1093171</v>
      </c>
      <c r="I26" s="48">
        <v>1093171</v>
      </c>
      <c r="J26" s="48">
        <v>1093171</v>
      </c>
      <c r="K26" s="54"/>
    </row>
    <row r="27" spans="1:11" ht="45.75" customHeight="1" thickBot="1" x14ac:dyDescent="0.3">
      <c r="A27" s="70"/>
      <c r="B27" s="76"/>
      <c r="C27" s="76"/>
      <c r="D27" s="13" t="s">
        <v>4</v>
      </c>
      <c r="E27" s="4">
        <f t="shared" ref="E27:E29" si="11">F27+G27+H27+I27</f>
        <v>0</v>
      </c>
      <c r="F27" s="35">
        <v>0</v>
      </c>
      <c r="G27" s="47">
        <v>0</v>
      </c>
      <c r="H27" s="10">
        <v>0</v>
      </c>
      <c r="I27" s="48">
        <v>0</v>
      </c>
      <c r="J27" s="48">
        <v>0</v>
      </c>
      <c r="K27" s="55"/>
    </row>
    <row r="28" spans="1:11" ht="46.5" customHeight="1" thickBot="1" x14ac:dyDescent="0.3">
      <c r="A28" s="70"/>
      <c r="B28" s="76"/>
      <c r="C28" s="76"/>
      <c r="D28" s="13" t="s">
        <v>5</v>
      </c>
      <c r="E28" s="4">
        <f t="shared" si="11"/>
        <v>0</v>
      </c>
      <c r="F28" s="35">
        <v>0</v>
      </c>
      <c r="G28" s="47">
        <v>0</v>
      </c>
      <c r="H28" s="10">
        <v>0</v>
      </c>
      <c r="I28" s="48">
        <v>0</v>
      </c>
      <c r="J28" s="48">
        <v>0</v>
      </c>
      <c r="K28" s="55"/>
    </row>
    <row r="29" spans="1:11" ht="33" customHeight="1" thickBot="1" x14ac:dyDescent="0.3">
      <c r="A29" s="70"/>
      <c r="B29" s="76"/>
      <c r="C29" s="76"/>
      <c r="D29" s="13" t="s">
        <v>6</v>
      </c>
      <c r="E29" s="4">
        <f t="shared" si="11"/>
        <v>0</v>
      </c>
      <c r="F29" s="35">
        <v>0</v>
      </c>
      <c r="G29" s="47">
        <v>0</v>
      </c>
      <c r="H29" s="10">
        <v>0</v>
      </c>
      <c r="I29" s="48">
        <v>0</v>
      </c>
      <c r="J29" s="48">
        <v>0</v>
      </c>
      <c r="K29" s="55"/>
    </row>
    <row r="30" spans="1:11" ht="23.25" customHeight="1" thickBot="1" x14ac:dyDescent="0.3">
      <c r="A30" s="71"/>
      <c r="B30" s="77"/>
      <c r="C30" s="77"/>
      <c r="D30" s="13" t="s">
        <v>7</v>
      </c>
      <c r="E30" s="4">
        <f>E26+E27+E28+E29</f>
        <v>5178576</v>
      </c>
      <c r="F30" s="35">
        <f>F26+F27+F28+F29</f>
        <v>822714</v>
      </c>
      <c r="G30" s="47">
        <f t="shared" ref="G30:I30" si="12">G26+G27+G28+G29</f>
        <v>1076349</v>
      </c>
      <c r="H30" s="10">
        <f t="shared" si="12"/>
        <v>1093171</v>
      </c>
      <c r="I30" s="48">
        <f t="shared" si="12"/>
        <v>1093171</v>
      </c>
      <c r="J30" s="48">
        <f t="shared" ref="J30" si="13">J26+J27+J28+J29</f>
        <v>1093171</v>
      </c>
      <c r="K30" s="56"/>
    </row>
    <row r="31" spans="1:11" ht="48" customHeight="1" thickBot="1" x14ac:dyDescent="0.3">
      <c r="A31" s="69" t="s">
        <v>82</v>
      </c>
      <c r="B31" s="75" t="s">
        <v>8</v>
      </c>
      <c r="C31" s="75" t="s">
        <v>3</v>
      </c>
      <c r="D31" s="13" t="s">
        <v>29</v>
      </c>
      <c r="E31" s="4">
        <f>F31+G31+H31+I31+J31</f>
        <v>52035159.909999996</v>
      </c>
      <c r="F31" s="35">
        <v>9734489</v>
      </c>
      <c r="G31" s="47">
        <v>10421092.91</v>
      </c>
      <c r="H31" s="10">
        <v>10626526</v>
      </c>
      <c r="I31" s="48">
        <v>10626526</v>
      </c>
      <c r="J31" s="48">
        <v>10626526</v>
      </c>
      <c r="K31" s="54"/>
    </row>
    <row r="32" spans="1:11" ht="51.75" customHeight="1" thickBot="1" x14ac:dyDescent="0.3">
      <c r="A32" s="70"/>
      <c r="B32" s="76"/>
      <c r="C32" s="76"/>
      <c r="D32" s="13" t="s">
        <v>4</v>
      </c>
      <c r="E32" s="4">
        <f t="shared" ref="E32:E34" si="14">F32+G32+H32+I32</f>
        <v>0</v>
      </c>
      <c r="F32" s="35">
        <v>0</v>
      </c>
      <c r="G32" s="47">
        <v>0</v>
      </c>
      <c r="H32" s="10">
        <v>0</v>
      </c>
      <c r="I32" s="48">
        <v>0</v>
      </c>
      <c r="J32" s="48">
        <v>0</v>
      </c>
      <c r="K32" s="55"/>
    </row>
    <row r="33" spans="1:11" ht="52.5" customHeight="1" thickBot="1" x14ac:dyDescent="0.3">
      <c r="A33" s="70"/>
      <c r="B33" s="76"/>
      <c r="C33" s="76"/>
      <c r="D33" s="13" t="s">
        <v>5</v>
      </c>
      <c r="E33" s="4">
        <f t="shared" si="14"/>
        <v>0</v>
      </c>
      <c r="F33" s="35">
        <v>0</v>
      </c>
      <c r="G33" s="47">
        <v>0</v>
      </c>
      <c r="H33" s="10">
        <v>0</v>
      </c>
      <c r="I33" s="48">
        <v>0</v>
      </c>
      <c r="J33" s="48">
        <v>0</v>
      </c>
      <c r="K33" s="55"/>
    </row>
    <row r="34" spans="1:11" ht="35.25" customHeight="1" thickBot="1" x14ac:dyDescent="0.3">
      <c r="A34" s="70"/>
      <c r="B34" s="76"/>
      <c r="C34" s="76"/>
      <c r="D34" s="13" t="s">
        <v>6</v>
      </c>
      <c r="E34" s="4">
        <f t="shared" si="14"/>
        <v>0</v>
      </c>
      <c r="F34" s="35">
        <v>0</v>
      </c>
      <c r="G34" s="47">
        <v>0</v>
      </c>
      <c r="H34" s="10">
        <v>0</v>
      </c>
      <c r="I34" s="48">
        <v>0</v>
      </c>
      <c r="J34" s="48">
        <v>0</v>
      </c>
      <c r="K34" s="55"/>
    </row>
    <row r="35" spans="1:11" ht="27.75" customHeight="1" thickBot="1" x14ac:dyDescent="0.3">
      <c r="A35" s="71"/>
      <c r="B35" s="77"/>
      <c r="C35" s="77"/>
      <c r="D35" s="14" t="s">
        <v>7</v>
      </c>
      <c r="E35" s="25">
        <f t="shared" ref="E35:F35" si="15">E31+E32+E33+E34</f>
        <v>52035159.909999996</v>
      </c>
      <c r="F35" s="35">
        <f t="shared" si="15"/>
        <v>9734489</v>
      </c>
      <c r="G35" s="47">
        <f t="shared" ref="G35:I35" si="16">G31+G32+G33+G34</f>
        <v>10421092.91</v>
      </c>
      <c r="H35" s="10">
        <f t="shared" si="16"/>
        <v>10626526</v>
      </c>
      <c r="I35" s="48">
        <f t="shared" si="16"/>
        <v>10626526</v>
      </c>
      <c r="J35" s="48">
        <f t="shared" ref="J35" si="17">J31+J32+J33+J34</f>
        <v>10626526</v>
      </c>
      <c r="K35" s="56"/>
    </row>
    <row r="36" spans="1:11" ht="48.75" customHeight="1" thickBot="1" x14ac:dyDescent="0.3">
      <c r="A36" s="69" t="s">
        <v>83</v>
      </c>
      <c r="B36" s="75" t="s">
        <v>77</v>
      </c>
      <c r="C36" s="75" t="s">
        <v>3</v>
      </c>
      <c r="D36" s="13" t="s">
        <v>29</v>
      </c>
      <c r="E36" s="4">
        <f>F36+G36+H36+I36+J36</f>
        <v>772500</v>
      </c>
      <c r="F36" s="35">
        <v>150000</v>
      </c>
      <c r="G36" s="47">
        <v>415000</v>
      </c>
      <c r="H36" s="10">
        <v>207500</v>
      </c>
      <c r="I36" s="48">
        <v>0</v>
      </c>
      <c r="J36" s="48">
        <v>0</v>
      </c>
      <c r="K36" s="66"/>
    </row>
    <row r="37" spans="1:11" ht="46.5" customHeight="1" thickBot="1" x14ac:dyDescent="0.3">
      <c r="A37" s="70"/>
      <c r="B37" s="76"/>
      <c r="C37" s="76"/>
      <c r="D37" s="13" t="s">
        <v>4</v>
      </c>
      <c r="E37" s="4">
        <f t="shared" ref="E37:E39" si="18">F37+G37+H37+I37</f>
        <v>0</v>
      </c>
      <c r="F37" s="35">
        <v>0</v>
      </c>
      <c r="G37" s="47">
        <v>0</v>
      </c>
      <c r="H37" s="10">
        <v>0</v>
      </c>
      <c r="I37" s="48">
        <v>0</v>
      </c>
      <c r="J37" s="48">
        <v>0</v>
      </c>
      <c r="K37" s="67"/>
    </row>
    <row r="38" spans="1:11" ht="50.25" customHeight="1" thickBot="1" x14ac:dyDescent="0.3">
      <c r="A38" s="70"/>
      <c r="B38" s="76"/>
      <c r="C38" s="76"/>
      <c r="D38" s="13" t="s">
        <v>5</v>
      </c>
      <c r="E38" s="4">
        <f t="shared" si="18"/>
        <v>0</v>
      </c>
      <c r="F38" s="35">
        <v>0</v>
      </c>
      <c r="G38" s="47">
        <v>0</v>
      </c>
      <c r="H38" s="10">
        <v>0</v>
      </c>
      <c r="I38" s="48">
        <v>0</v>
      </c>
      <c r="J38" s="48">
        <v>0</v>
      </c>
      <c r="K38" s="67"/>
    </row>
    <row r="39" spans="1:11" ht="42.75" customHeight="1" thickBot="1" x14ac:dyDescent="0.3">
      <c r="A39" s="70"/>
      <c r="B39" s="76"/>
      <c r="C39" s="76"/>
      <c r="D39" s="13" t="s">
        <v>6</v>
      </c>
      <c r="E39" s="4">
        <f t="shared" si="18"/>
        <v>0</v>
      </c>
      <c r="F39" s="35">
        <v>0</v>
      </c>
      <c r="G39" s="47">
        <v>0</v>
      </c>
      <c r="H39" s="10">
        <v>0</v>
      </c>
      <c r="I39" s="48">
        <v>0</v>
      </c>
      <c r="J39" s="48">
        <v>0</v>
      </c>
      <c r="K39" s="67"/>
    </row>
    <row r="40" spans="1:11" ht="27.75" customHeight="1" thickBot="1" x14ac:dyDescent="0.3">
      <c r="A40" s="71"/>
      <c r="B40" s="77"/>
      <c r="C40" s="77"/>
      <c r="D40" s="14" t="s">
        <v>7</v>
      </c>
      <c r="E40" s="34">
        <f t="shared" ref="E40:F40" si="19">E36+E37+E38+E39</f>
        <v>772500</v>
      </c>
      <c r="F40" s="35">
        <f t="shared" si="19"/>
        <v>150000</v>
      </c>
      <c r="G40" s="47">
        <f t="shared" ref="G40:I40" si="20">G36+G37+G38+G39</f>
        <v>415000</v>
      </c>
      <c r="H40" s="10">
        <f t="shared" si="20"/>
        <v>207500</v>
      </c>
      <c r="I40" s="48">
        <f t="shared" si="20"/>
        <v>0</v>
      </c>
      <c r="J40" s="48">
        <f t="shared" ref="J40" si="21">J36+J37+J38+J39</f>
        <v>0</v>
      </c>
      <c r="K40" s="68"/>
    </row>
    <row r="41" spans="1:11" ht="51" customHeight="1" thickBot="1" x14ac:dyDescent="0.3">
      <c r="A41" s="69" t="s">
        <v>84</v>
      </c>
      <c r="B41" s="75" t="s">
        <v>180</v>
      </c>
      <c r="C41" s="75" t="s">
        <v>3</v>
      </c>
      <c r="D41" s="13" t="s">
        <v>29</v>
      </c>
      <c r="E41" s="4">
        <f>F41+G41+I41+J41</f>
        <v>100000</v>
      </c>
      <c r="F41" s="35">
        <v>50000</v>
      </c>
      <c r="G41" s="47">
        <v>50000</v>
      </c>
      <c r="H41" s="10">
        <v>0</v>
      </c>
      <c r="I41" s="48">
        <v>0</v>
      </c>
      <c r="J41" s="48">
        <v>0</v>
      </c>
      <c r="K41" s="66"/>
    </row>
    <row r="42" spans="1:11" ht="48" customHeight="1" thickBot="1" x14ac:dyDescent="0.3">
      <c r="A42" s="70"/>
      <c r="B42" s="76"/>
      <c r="C42" s="76"/>
      <c r="D42" s="13" t="s">
        <v>4</v>
      </c>
      <c r="E42" s="4">
        <f t="shared" ref="E42:E44" si="22">F42+G42+I42</f>
        <v>0</v>
      </c>
      <c r="F42" s="35">
        <v>0</v>
      </c>
      <c r="G42" s="47">
        <v>0</v>
      </c>
      <c r="H42" s="10">
        <v>0</v>
      </c>
      <c r="I42" s="48">
        <v>0</v>
      </c>
      <c r="J42" s="48">
        <v>0</v>
      </c>
      <c r="K42" s="67"/>
    </row>
    <row r="43" spans="1:11" ht="45.75" customHeight="1" thickBot="1" x14ac:dyDescent="0.3">
      <c r="A43" s="70"/>
      <c r="B43" s="76"/>
      <c r="C43" s="76"/>
      <c r="D43" s="13" t="s">
        <v>5</v>
      </c>
      <c r="E43" s="4">
        <f t="shared" si="22"/>
        <v>0</v>
      </c>
      <c r="F43" s="35">
        <v>0</v>
      </c>
      <c r="G43" s="47">
        <v>0</v>
      </c>
      <c r="H43" s="10">
        <v>0</v>
      </c>
      <c r="I43" s="48">
        <v>0</v>
      </c>
      <c r="J43" s="48">
        <v>0</v>
      </c>
      <c r="K43" s="67"/>
    </row>
    <row r="44" spans="1:11" ht="33" customHeight="1" thickBot="1" x14ac:dyDescent="0.3">
      <c r="A44" s="70"/>
      <c r="B44" s="76"/>
      <c r="C44" s="76"/>
      <c r="D44" s="13" t="s">
        <v>6</v>
      </c>
      <c r="E44" s="4">
        <f t="shared" si="22"/>
        <v>0</v>
      </c>
      <c r="F44" s="35">
        <v>0</v>
      </c>
      <c r="G44" s="47">
        <v>0</v>
      </c>
      <c r="H44" s="10">
        <v>0</v>
      </c>
      <c r="I44" s="48">
        <v>0</v>
      </c>
      <c r="J44" s="48">
        <v>0</v>
      </c>
      <c r="K44" s="67"/>
    </row>
    <row r="45" spans="1:11" ht="27.75" customHeight="1" thickBot="1" x14ac:dyDescent="0.3">
      <c r="A45" s="71"/>
      <c r="B45" s="77"/>
      <c r="C45" s="77"/>
      <c r="D45" s="14" t="s">
        <v>7</v>
      </c>
      <c r="E45" s="34">
        <f t="shared" ref="E45:F45" si="23">E41+E42+E43+E44</f>
        <v>100000</v>
      </c>
      <c r="F45" s="35">
        <f t="shared" si="23"/>
        <v>50000</v>
      </c>
      <c r="G45" s="47">
        <f t="shared" ref="G45:I45" si="24">G41+G42+G43+G44</f>
        <v>50000</v>
      </c>
      <c r="H45" s="10">
        <f t="shared" si="24"/>
        <v>0</v>
      </c>
      <c r="I45" s="48">
        <f t="shared" si="24"/>
        <v>0</v>
      </c>
      <c r="J45" s="48">
        <f t="shared" ref="J45" si="25">J41+J42+J43+J44</f>
        <v>0</v>
      </c>
      <c r="K45" s="68"/>
    </row>
    <row r="46" spans="1:11" ht="49.5" customHeight="1" thickBot="1" x14ac:dyDescent="0.3">
      <c r="A46" s="69" t="s">
        <v>181</v>
      </c>
      <c r="B46" s="72" t="s">
        <v>13</v>
      </c>
      <c r="C46" s="75" t="s">
        <v>3</v>
      </c>
      <c r="D46" s="13" t="s">
        <v>29</v>
      </c>
      <c r="E46" s="4">
        <f>F46+G46+H46+I46</f>
        <v>1177471</v>
      </c>
      <c r="F46" s="35">
        <v>1177471</v>
      </c>
      <c r="G46" s="47">
        <v>0</v>
      </c>
      <c r="H46" s="10">
        <v>0</v>
      </c>
      <c r="I46" s="48">
        <v>0</v>
      </c>
      <c r="J46" s="48">
        <v>0</v>
      </c>
      <c r="K46" s="54"/>
    </row>
    <row r="47" spans="1:11" ht="49.5" customHeight="1" thickBot="1" x14ac:dyDescent="0.3">
      <c r="A47" s="70"/>
      <c r="B47" s="78"/>
      <c r="C47" s="76"/>
      <c r="D47" s="13" t="s">
        <v>4</v>
      </c>
      <c r="E47" s="4">
        <f t="shared" ref="E47:E49" si="26">F47+G47+H47+I47</f>
        <v>0</v>
      </c>
      <c r="F47" s="35">
        <v>0</v>
      </c>
      <c r="G47" s="47">
        <v>0</v>
      </c>
      <c r="H47" s="10">
        <v>0</v>
      </c>
      <c r="I47" s="48">
        <v>0</v>
      </c>
      <c r="J47" s="48">
        <v>0</v>
      </c>
      <c r="K47" s="55"/>
    </row>
    <row r="48" spans="1:11" ht="54.75" customHeight="1" thickBot="1" x14ac:dyDescent="0.3">
      <c r="A48" s="70"/>
      <c r="B48" s="78"/>
      <c r="C48" s="76"/>
      <c r="D48" s="13" t="s">
        <v>5</v>
      </c>
      <c r="E48" s="4">
        <f t="shared" si="26"/>
        <v>0</v>
      </c>
      <c r="F48" s="35">
        <v>0</v>
      </c>
      <c r="G48" s="47">
        <v>0</v>
      </c>
      <c r="H48" s="10">
        <v>0</v>
      </c>
      <c r="I48" s="48">
        <v>0</v>
      </c>
      <c r="J48" s="48">
        <v>0</v>
      </c>
      <c r="K48" s="55"/>
    </row>
    <row r="49" spans="1:11" ht="49.5" customHeight="1" thickBot="1" x14ac:dyDescent="0.3">
      <c r="A49" s="70"/>
      <c r="B49" s="78"/>
      <c r="C49" s="76"/>
      <c r="D49" s="13" t="s">
        <v>6</v>
      </c>
      <c r="E49" s="4">
        <f t="shared" si="26"/>
        <v>0</v>
      </c>
      <c r="F49" s="35">
        <v>0</v>
      </c>
      <c r="G49" s="47">
        <v>0</v>
      </c>
      <c r="H49" s="10">
        <v>0</v>
      </c>
      <c r="I49" s="48">
        <v>0</v>
      </c>
      <c r="J49" s="48">
        <v>0</v>
      </c>
      <c r="K49" s="55"/>
    </row>
    <row r="50" spans="1:11" ht="29.25" customHeight="1" thickBot="1" x14ac:dyDescent="0.3">
      <c r="A50" s="71"/>
      <c r="B50" s="79"/>
      <c r="C50" s="77"/>
      <c r="D50" s="13" t="s">
        <v>7</v>
      </c>
      <c r="E50" s="4">
        <f t="shared" ref="E50:F50" si="27">E46+E47+E48+E49</f>
        <v>1177471</v>
      </c>
      <c r="F50" s="35">
        <f t="shared" si="27"/>
        <v>1177471</v>
      </c>
      <c r="G50" s="47">
        <f t="shared" ref="G50:I50" si="28">G46+G47+G48+G49</f>
        <v>0</v>
      </c>
      <c r="H50" s="10">
        <f t="shared" si="28"/>
        <v>0</v>
      </c>
      <c r="I50" s="48">
        <f t="shared" si="28"/>
        <v>0</v>
      </c>
      <c r="J50" s="48">
        <f t="shared" ref="J50" si="29">J46+J47+J48+J49</f>
        <v>0</v>
      </c>
      <c r="K50" s="56"/>
    </row>
    <row r="51" spans="1:11" ht="29.25" customHeight="1" thickBot="1" x14ac:dyDescent="0.3">
      <c r="A51" s="80">
        <v>2</v>
      </c>
      <c r="B51" s="72" t="s">
        <v>85</v>
      </c>
      <c r="C51" s="75" t="s">
        <v>3</v>
      </c>
      <c r="D51" s="13" t="s">
        <v>29</v>
      </c>
      <c r="E51" s="4">
        <f t="shared" ref="E51:F54" si="30">E56</f>
        <v>0</v>
      </c>
      <c r="F51" s="35">
        <f t="shared" si="30"/>
        <v>0</v>
      </c>
      <c r="G51" s="47">
        <f t="shared" ref="G51:I51" si="31">G56</f>
        <v>0</v>
      </c>
      <c r="H51" s="10">
        <f t="shared" si="31"/>
        <v>0</v>
      </c>
      <c r="I51" s="48">
        <f t="shared" si="31"/>
        <v>0</v>
      </c>
      <c r="J51" s="48">
        <f t="shared" ref="J51" si="32">J56</f>
        <v>0</v>
      </c>
      <c r="K51" s="54">
        <v>13</v>
      </c>
    </row>
    <row r="52" spans="1:11" ht="29.25" customHeight="1" thickBot="1" x14ac:dyDescent="0.3">
      <c r="A52" s="81"/>
      <c r="B52" s="78"/>
      <c r="C52" s="76"/>
      <c r="D52" s="13" t="s">
        <v>4</v>
      </c>
      <c r="E52" s="4">
        <f t="shared" si="30"/>
        <v>62148</v>
      </c>
      <c r="F52" s="35">
        <f t="shared" si="30"/>
        <v>550</v>
      </c>
      <c r="G52" s="47">
        <f t="shared" ref="G52:I52" si="33">G57</f>
        <v>0</v>
      </c>
      <c r="H52" s="10">
        <f t="shared" si="33"/>
        <v>58712</v>
      </c>
      <c r="I52" s="48">
        <f t="shared" si="33"/>
        <v>802</v>
      </c>
      <c r="J52" s="48">
        <f t="shared" ref="J52" si="34">J57</f>
        <v>2084</v>
      </c>
      <c r="K52" s="55"/>
    </row>
    <row r="53" spans="1:11" ht="29.25" customHeight="1" thickBot="1" x14ac:dyDescent="0.3">
      <c r="A53" s="81"/>
      <c r="B53" s="78"/>
      <c r="C53" s="76"/>
      <c r="D53" s="13" t="s">
        <v>5</v>
      </c>
      <c r="E53" s="4">
        <f t="shared" si="30"/>
        <v>0</v>
      </c>
      <c r="F53" s="35">
        <f t="shared" si="30"/>
        <v>0</v>
      </c>
      <c r="G53" s="47">
        <f t="shared" ref="G53:I53" si="35">G58</f>
        <v>0</v>
      </c>
      <c r="H53" s="10">
        <f t="shared" si="35"/>
        <v>0</v>
      </c>
      <c r="I53" s="48">
        <f t="shared" si="35"/>
        <v>0</v>
      </c>
      <c r="J53" s="48">
        <f t="shared" ref="J53" si="36">J58</f>
        <v>0</v>
      </c>
      <c r="K53" s="55"/>
    </row>
    <row r="54" spans="1:11" ht="29.25" customHeight="1" thickBot="1" x14ac:dyDescent="0.3">
      <c r="A54" s="81"/>
      <c r="B54" s="78"/>
      <c r="C54" s="76"/>
      <c r="D54" s="13" t="s">
        <v>6</v>
      </c>
      <c r="E54" s="4">
        <f t="shared" si="30"/>
        <v>0</v>
      </c>
      <c r="F54" s="35">
        <f t="shared" si="30"/>
        <v>0</v>
      </c>
      <c r="G54" s="47">
        <f t="shared" ref="G54:I54" si="37">G59</f>
        <v>0</v>
      </c>
      <c r="H54" s="10">
        <f t="shared" si="37"/>
        <v>0</v>
      </c>
      <c r="I54" s="48">
        <f t="shared" si="37"/>
        <v>0</v>
      </c>
      <c r="J54" s="48">
        <f t="shared" ref="J54" si="38">J59</f>
        <v>0</v>
      </c>
      <c r="K54" s="55"/>
    </row>
    <row r="55" spans="1:11" ht="29.25" customHeight="1" thickBot="1" x14ac:dyDescent="0.3">
      <c r="A55" s="82"/>
      <c r="B55" s="79"/>
      <c r="C55" s="77"/>
      <c r="D55" s="13" t="s">
        <v>7</v>
      </c>
      <c r="E55" s="4">
        <f>E51+E52+E53+E54</f>
        <v>62148</v>
      </c>
      <c r="F55" s="35">
        <f>F51+F52+F53+F54</f>
        <v>550</v>
      </c>
      <c r="G55" s="47">
        <f t="shared" ref="G55:I55" si="39">G51+G52+G53+G54</f>
        <v>0</v>
      </c>
      <c r="H55" s="10">
        <f t="shared" si="39"/>
        <v>58712</v>
      </c>
      <c r="I55" s="48">
        <f t="shared" si="39"/>
        <v>802</v>
      </c>
      <c r="J55" s="48">
        <f t="shared" ref="J55" si="40">J51+J52+J53+J54</f>
        <v>2084</v>
      </c>
      <c r="K55" s="56"/>
    </row>
    <row r="56" spans="1:11" ht="57.75" customHeight="1" thickBot="1" x14ac:dyDescent="0.3">
      <c r="A56" s="69" t="s">
        <v>86</v>
      </c>
      <c r="B56" s="72" t="s">
        <v>69</v>
      </c>
      <c r="C56" s="75" t="s">
        <v>3</v>
      </c>
      <c r="D56" s="13" t="s">
        <v>29</v>
      </c>
      <c r="E56" s="4">
        <f>F56+G56+H56+I56</f>
        <v>0</v>
      </c>
      <c r="F56" s="35">
        <v>0</v>
      </c>
      <c r="G56" s="47">
        <v>0</v>
      </c>
      <c r="H56" s="10">
        <v>0</v>
      </c>
      <c r="I56" s="48">
        <v>0</v>
      </c>
      <c r="J56" s="48">
        <v>0</v>
      </c>
      <c r="K56" s="54"/>
    </row>
    <row r="57" spans="1:11" ht="50.25" customHeight="1" thickBot="1" x14ac:dyDescent="0.3">
      <c r="A57" s="70"/>
      <c r="B57" s="78"/>
      <c r="C57" s="76"/>
      <c r="D57" s="13" t="s">
        <v>4</v>
      </c>
      <c r="E57" s="4">
        <f>F57+G57+H57+I57+J57</f>
        <v>62148</v>
      </c>
      <c r="F57" s="35">
        <v>550</v>
      </c>
      <c r="G57" s="47">
        <v>0</v>
      </c>
      <c r="H57" s="10">
        <v>58712</v>
      </c>
      <c r="I57" s="48">
        <v>802</v>
      </c>
      <c r="J57" s="48">
        <v>2084</v>
      </c>
      <c r="K57" s="55"/>
    </row>
    <row r="58" spans="1:11" ht="57.75" customHeight="1" thickBot="1" x14ac:dyDescent="0.3">
      <c r="A58" s="70"/>
      <c r="B58" s="78"/>
      <c r="C58" s="76"/>
      <c r="D58" s="13" t="s">
        <v>5</v>
      </c>
      <c r="E58" s="4">
        <f t="shared" ref="E58:E59" si="41">F58+G58+H58+I58</f>
        <v>0</v>
      </c>
      <c r="F58" s="35">
        <v>0</v>
      </c>
      <c r="G58" s="47">
        <v>0</v>
      </c>
      <c r="H58" s="10">
        <v>0</v>
      </c>
      <c r="I58" s="48">
        <v>0</v>
      </c>
      <c r="J58" s="48">
        <v>0</v>
      </c>
      <c r="K58" s="55"/>
    </row>
    <row r="59" spans="1:11" ht="45" customHeight="1" thickBot="1" x14ac:dyDescent="0.3">
      <c r="A59" s="70"/>
      <c r="B59" s="78"/>
      <c r="C59" s="76"/>
      <c r="D59" s="13" t="s">
        <v>6</v>
      </c>
      <c r="E59" s="4">
        <f t="shared" si="41"/>
        <v>0</v>
      </c>
      <c r="F59" s="35">
        <v>0</v>
      </c>
      <c r="G59" s="47">
        <v>0</v>
      </c>
      <c r="H59" s="10">
        <v>0</v>
      </c>
      <c r="I59" s="48">
        <v>0</v>
      </c>
      <c r="J59" s="48">
        <v>0</v>
      </c>
      <c r="K59" s="55"/>
    </row>
    <row r="60" spans="1:11" ht="26.25" customHeight="1" thickBot="1" x14ac:dyDescent="0.3">
      <c r="A60" s="71"/>
      <c r="B60" s="79"/>
      <c r="C60" s="77"/>
      <c r="D60" s="13" t="s">
        <v>7</v>
      </c>
      <c r="E60" s="4">
        <f>E56+E57+E58+E59</f>
        <v>62148</v>
      </c>
      <c r="F60" s="35">
        <f>F56+F57+F58+F59</f>
        <v>550</v>
      </c>
      <c r="G60" s="47">
        <f t="shared" ref="G60:I60" si="42">G56+G57+G58+G59</f>
        <v>0</v>
      </c>
      <c r="H60" s="10">
        <f t="shared" si="42"/>
        <v>58712</v>
      </c>
      <c r="I60" s="48">
        <f t="shared" si="42"/>
        <v>802</v>
      </c>
      <c r="J60" s="48">
        <f t="shared" ref="J60" si="43">J56+J57+J58+J59</f>
        <v>2084</v>
      </c>
      <c r="K60" s="56"/>
    </row>
    <row r="61" spans="1:11" ht="47.25" customHeight="1" thickBot="1" x14ac:dyDescent="0.3">
      <c r="A61" s="80">
        <v>3</v>
      </c>
      <c r="B61" s="72" t="s">
        <v>87</v>
      </c>
      <c r="C61" s="75" t="s">
        <v>3</v>
      </c>
      <c r="D61" s="13" t="s">
        <v>29</v>
      </c>
      <c r="E61" s="4">
        <f t="shared" ref="E61:F64" si="44">E66</f>
        <v>0</v>
      </c>
      <c r="F61" s="35">
        <f t="shared" si="44"/>
        <v>0</v>
      </c>
      <c r="G61" s="47">
        <f t="shared" ref="G61:I61" si="45">G66</f>
        <v>0</v>
      </c>
      <c r="H61" s="10">
        <f t="shared" si="45"/>
        <v>0</v>
      </c>
      <c r="I61" s="48">
        <f t="shared" si="45"/>
        <v>0</v>
      </c>
      <c r="J61" s="48">
        <f t="shared" ref="J61" si="46">J66</f>
        <v>0</v>
      </c>
      <c r="K61" s="54">
        <v>14.15</v>
      </c>
    </row>
    <row r="62" spans="1:11" ht="42.75" customHeight="1" thickBot="1" x14ac:dyDescent="0.3">
      <c r="A62" s="81"/>
      <c r="B62" s="78"/>
      <c r="C62" s="76"/>
      <c r="D62" s="13" t="s">
        <v>4</v>
      </c>
      <c r="E62" s="4">
        <f t="shared" si="44"/>
        <v>0</v>
      </c>
      <c r="F62" s="35">
        <f t="shared" si="44"/>
        <v>0</v>
      </c>
      <c r="G62" s="47">
        <f t="shared" ref="G62:I62" si="47">G67</f>
        <v>0</v>
      </c>
      <c r="H62" s="10">
        <f t="shared" si="47"/>
        <v>0</v>
      </c>
      <c r="I62" s="48">
        <f t="shared" si="47"/>
        <v>0</v>
      </c>
      <c r="J62" s="48">
        <f t="shared" ref="J62" si="48">J67</f>
        <v>0</v>
      </c>
      <c r="K62" s="55"/>
    </row>
    <row r="63" spans="1:11" ht="48" customHeight="1" thickBot="1" x14ac:dyDescent="0.3">
      <c r="A63" s="81"/>
      <c r="B63" s="78"/>
      <c r="C63" s="76"/>
      <c r="D63" s="13" t="s">
        <v>5</v>
      </c>
      <c r="E63" s="4">
        <f t="shared" si="44"/>
        <v>3848580</v>
      </c>
      <c r="F63" s="35">
        <f t="shared" si="44"/>
        <v>751680</v>
      </c>
      <c r="G63" s="47">
        <f t="shared" ref="G63:I63" si="49">G68</f>
        <v>751680</v>
      </c>
      <c r="H63" s="10">
        <f t="shared" si="49"/>
        <v>781740</v>
      </c>
      <c r="I63" s="48">
        <f t="shared" si="49"/>
        <v>781740</v>
      </c>
      <c r="J63" s="48">
        <f t="shared" ref="J63" si="50">J68</f>
        <v>781740</v>
      </c>
      <c r="K63" s="55"/>
    </row>
    <row r="64" spans="1:11" ht="39" customHeight="1" thickBot="1" x14ac:dyDescent="0.3">
      <c r="A64" s="81"/>
      <c r="B64" s="78"/>
      <c r="C64" s="76"/>
      <c r="D64" s="13" t="s">
        <v>6</v>
      </c>
      <c r="E64" s="4">
        <f t="shared" si="44"/>
        <v>0</v>
      </c>
      <c r="F64" s="35">
        <f t="shared" si="44"/>
        <v>0</v>
      </c>
      <c r="G64" s="47">
        <f t="shared" ref="G64:I64" si="51">G69</f>
        <v>0</v>
      </c>
      <c r="H64" s="10">
        <f t="shared" si="51"/>
        <v>0</v>
      </c>
      <c r="I64" s="48">
        <f t="shared" si="51"/>
        <v>0</v>
      </c>
      <c r="J64" s="48">
        <f t="shared" ref="J64" si="52">J69</f>
        <v>0</v>
      </c>
      <c r="K64" s="55"/>
    </row>
    <row r="65" spans="1:11" ht="26.25" customHeight="1" thickBot="1" x14ac:dyDescent="0.3">
      <c r="A65" s="82"/>
      <c r="B65" s="79"/>
      <c r="C65" s="77"/>
      <c r="D65" s="13" t="s">
        <v>7</v>
      </c>
      <c r="E65" s="4">
        <f t="shared" ref="E65:F65" si="53">E61+E62+E63+E64</f>
        <v>3848580</v>
      </c>
      <c r="F65" s="35">
        <f t="shared" si="53"/>
        <v>751680</v>
      </c>
      <c r="G65" s="47">
        <f t="shared" ref="G65:I65" si="54">G61+G62+G63+G64</f>
        <v>751680</v>
      </c>
      <c r="H65" s="10">
        <f t="shared" si="54"/>
        <v>781740</v>
      </c>
      <c r="I65" s="48">
        <f t="shared" si="54"/>
        <v>781740</v>
      </c>
      <c r="J65" s="48">
        <f t="shared" ref="J65" si="55">J61+J62+J63+J64</f>
        <v>781740</v>
      </c>
      <c r="K65" s="56"/>
    </row>
    <row r="66" spans="1:11" ht="45" customHeight="1" thickBot="1" x14ac:dyDescent="0.3">
      <c r="A66" s="69" t="s">
        <v>88</v>
      </c>
      <c r="B66" s="72" t="s">
        <v>75</v>
      </c>
      <c r="C66" s="75" t="s">
        <v>3</v>
      </c>
      <c r="D66" s="13" t="s">
        <v>29</v>
      </c>
      <c r="E66" s="4">
        <f>F66+G66+H66+I66</f>
        <v>0</v>
      </c>
      <c r="F66" s="35">
        <v>0</v>
      </c>
      <c r="G66" s="47">
        <v>0</v>
      </c>
      <c r="H66" s="10">
        <v>0</v>
      </c>
      <c r="I66" s="48">
        <v>0</v>
      </c>
      <c r="J66" s="48">
        <v>0</v>
      </c>
      <c r="K66" s="54"/>
    </row>
    <row r="67" spans="1:11" ht="48.75" customHeight="1" thickBot="1" x14ac:dyDescent="0.3">
      <c r="A67" s="70"/>
      <c r="B67" s="78"/>
      <c r="C67" s="76"/>
      <c r="D67" s="13" t="s">
        <v>4</v>
      </c>
      <c r="E67" s="4">
        <f t="shared" ref="E67:E69" si="56">F67+G67+H67+I67</f>
        <v>0</v>
      </c>
      <c r="F67" s="35">
        <v>0</v>
      </c>
      <c r="G67" s="47">
        <v>0</v>
      </c>
      <c r="H67" s="10">
        <v>0</v>
      </c>
      <c r="I67" s="48">
        <v>0</v>
      </c>
      <c r="J67" s="48">
        <v>0</v>
      </c>
      <c r="K67" s="55"/>
    </row>
    <row r="68" spans="1:11" ht="49.5" customHeight="1" thickBot="1" x14ac:dyDescent="0.3">
      <c r="A68" s="70"/>
      <c r="B68" s="78"/>
      <c r="C68" s="76"/>
      <c r="D68" s="13" t="s">
        <v>5</v>
      </c>
      <c r="E68" s="4">
        <f>F68+G68+H68+I68+J68</f>
        <v>3848580</v>
      </c>
      <c r="F68" s="35">
        <v>751680</v>
      </c>
      <c r="G68" s="47">
        <v>751680</v>
      </c>
      <c r="H68" s="10">
        <v>781740</v>
      </c>
      <c r="I68" s="48">
        <v>781740</v>
      </c>
      <c r="J68" s="48">
        <v>781740</v>
      </c>
      <c r="K68" s="55"/>
    </row>
    <row r="69" spans="1:11" ht="36" customHeight="1" thickBot="1" x14ac:dyDescent="0.3">
      <c r="A69" s="70"/>
      <c r="B69" s="78"/>
      <c r="C69" s="76"/>
      <c r="D69" s="13" t="s">
        <v>6</v>
      </c>
      <c r="E69" s="4">
        <f t="shared" si="56"/>
        <v>0</v>
      </c>
      <c r="F69" s="35">
        <v>0</v>
      </c>
      <c r="G69" s="47">
        <v>0</v>
      </c>
      <c r="H69" s="10">
        <v>0</v>
      </c>
      <c r="I69" s="48">
        <v>0</v>
      </c>
      <c r="J69" s="48">
        <v>0</v>
      </c>
      <c r="K69" s="55"/>
    </row>
    <row r="70" spans="1:11" ht="23.25" customHeight="1" thickBot="1" x14ac:dyDescent="0.3">
      <c r="A70" s="71"/>
      <c r="B70" s="79"/>
      <c r="C70" s="77"/>
      <c r="D70" s="13" t="s">
        <v>7</v>
      </c>
      <c r="E70" s="4">
        <f t="shared" ref="E70:F70" si="57">E66+E67+E68+E69</f>
        <v>3848580</v>
      </c>
      <c r="F70" s="35">
        <f t="shared" si="57"/>
        <v>751680</v>
      </c>
      <c r="G70" s="47">
        <f t="shared" ref="G70:I70" si="58">G66+G67+G68+G69</f>
        <v>751680</v>
      </c>
      <c r="H70" s="10">
        <f t="shared" si="58"/>
        <v>781740</v>
      </c>
      <c r="I70" s="48">
        <f t="shared" si="58"/>
        <v>781740</v>
      </c>
      <c r="J70" s="48">
        <f t="shared" ref="J70" si="59">J66+J67+J68+J69</f>
        <v>781740</v>
      </c>
      <c r="K70" s="56"/>
    </row>
    <row r="71" spans="1:11" ht="57.75" customHeight="1" thickBot="1" x14ac:dyDescent="0.3">
      <c r="A71" s="86">
        <v>4</v>
      </c>
      <c r="B71" s="60" t="s">
        <v>89</v>
      </c>
      <c r="C71" s="63" t="s">
        <v>3</v>
      </c>
      <c r="D71" s="33" t="s">
        <v>29</v>
      </c>
      <c r="E71" s="31">
        <f t="shared" ref="E71:F74" si="60">E76</f>
        <v>0</v>
      </c>
      <c r="F71" s="36">
        <f t="shared" si="60"/>
        <v>0</v>
      </c>
      <c r="G71" s="49">
        <f t="shared" ref="G71:I71" si="61">G76</f>
        <v>0</v>
      </c>
      <c r="H71" s="44">
        <f t="shared" si="61"/>
        <v>0</v>
      </c>
      <c r="I71" s="50">
        <f t="shared" si="61"/>
        <v>0</v>
      </c>
      <c r="J71" s="50">
        <f t="shared" ref="J71" si="62">J76</f>
        <v>0</v>
      </c>
      <c r="K71" s="66">
        <v>16</v>
      </c>
    </row>
    <row r="72" spans="1:11" ht="45" customHeight="1" thickBot="1" x14ac:dyDescent="0.3">
      <c r="A72" s="87"/>
      <c r="B72" s="61"/>
      <c r="C72" s="64"/>
      <c r="D72" s="33" t="s">
        <v>4</v>
      </c>
      <c r="E72" s="31">
        <f t="shared" si="60"/>
        <v>3153274</v>
      </c>
      <c r="F72" s="36">
        <f t="shared" si="60"/>
        <v>603877</v>
      </c>
      <c r="G72" s="49">
        <f t="shared" ref="G72:I72" si="63">G77</f>
        <v>592594</v>
      </c>
      <c r="H72" s="44">
        <f t="shared" si="63"/>
        <v>639989</v>
      </c>
      <c r="I72" s="50">
        <f t="shared" si="63"/>
        <v>646782</v>
      </c>
      <c r="J72" s="50">
        <f t="shared" ref="J72" si="64">J77</f>
        <v>670032</v>
      </c>
      <c r="K72" s="67"/>
    </row>
    <row r="73" spans="1:11" ht="54" customHeight="1" thickBot="1" x14ac:dyDescent="0.3">
      <c r="A73" s="87"/>
      <c r="B73" s="61"/>
      <c r="C73" s="64"/>
      <c r="D73" s="33" t="s">
        <v>5</v>
      </c>
      <c r="E73" s="31">
        <f t="shared" si="60"/>
        <v>0</v>
      </c>
      <c r="F73" s="36">
        <f t="shared" si="60"/>
        <v>0</v>
      </c>
      <c r="G73" s="49">
        <f t="shared" ref="G73:I73" si="65">G78</f>
        <v>0</v>
      </c>
      <c r="H73" s="44">
        <f t="shared" si="65"/>
        <v>0</v>
      </c>
      <c r="I73" s="50">
        <f t="shared" si="65"/>
        <v>0</v>
      </c>
      <c r="J73" s="50">
        <f t="shared" ref="J73" si="66">J78</f>
        <v>0</v>
      </c>
      <c r="K73" s="67"/>
    </row>
    <row r="74" spans="1:11" ht="33" customHeight="1" thickBot="1" x14ac:dyDescent="0.3">
      <c r="A74" s="87"/>
      <c r="B74" s="61"/>
      <c r="C74" s="64"/>
      <c r="D74" s="33" t="s">
        <v>6</v>
      </c>
      <c r="E74" s="31">
        <f t="shared" si="60"/>
        <v>0</v>
      </c>
      <c r="F74" s="36">
        <f t="shared" si="60"/>
        <v>0</v>
      </c>
      <c r="G74" s="49">
        <f t="shared" ref="G74:I74" si="67">G79</f>
        <v>0</v>
      </c>
      <c r="H74" s="44">
        <f t="shared" si="67"/>
        <v>0</v>
      </c>
      <c r="I74" s="50">
        <f t="shared" si="67"/>
        <v>0</v>
      </c>
      <c r="J74" s="50">
        <f t="shared" ref="J74" si="68">J79</f>
        <v>0</v>
      </c>
      <c r="K74" s="67"/>
    </row>
    <row r="75" spans="1:11" ht="23.25" customHeight="1" thickBot="1" x14ac:dyDescent="0.3">
      <c r="A75" s="88"/>
      <c r="B75" s="62"/>
      <c r="C75" s="65"/>
      <c r="D75" s="33" t="s">
        <v>7</v>
      </c>
      <c r="E75" s="31">
        <f t="shared" ref="E75:F75" si="69">E71+E72+E73+E74</f>
        <v>3153274</v>
      </c>
      <c r="F75" s="36">
        <f t="shared" si="69"/>
        <v>603877</v>
      </c>
      <c r="G75" s="49">
        <f t="shared" ref="G75:I75" si="70">G71+G72+G73+G74</f>
        <v>592594</v>
      </c>
      <c r="H75" s="44">
        <f t="shared" si="70"/>
        <v>639989</v>
      </c>
      <c r="I75" s="50">
        <f t="shared" si="70"/>
        <v>646782</v>
      </c>
      <c r="J75" s="50">
        <f t="shared" ref="J75" si="71">J71+J72+J73+J74</f>
        <v>670032</v>
      </c>
      <c r="K75" s="68"/>
    </row>
    <row r="76" spans="1:11" ht="45" customHeight="1" thickBot="1" x14ac:dyDescent="0.3">
      <c r="A76" s="57" t="s">
        <v>90</v>
      </c>
      <c r="B76" s="60" t="s">
        <v>56</v>
      </c>
      <c r="C76" s="63" t="s">
        <v>3</v>
      </c>
      <c r="D76" s="33" t="s">
        <v>29</v>
      </c>
      <c r="E76" s="31">
        <f>F76+G76+H76+I76</f>
        <v>0</v>
      </c>
      <c r="F76" s="36">
        <v>0</v>
      </c>
      <c r="G76" s="49">
        <v>0</v>
      </c>
      <c r="H76" s="44">
        <v>0</v>
      </c>
      <c r="I76" s="50">
        <v>0</v>
      </c>
      <c r="J76" s="50">
        <v>0</v>
      </c>
      <c r="K76" s="66"/>
    </row>
    <row r="77" spans="1:11" ht="45" customHeight="1" thickBot="1" x14ac:dyDescent="0.3">
      <c r="A77" s="58"/>
      <c r="B77" s="61"/>
      <c r="C77" s="64"/>
      <c r="D77" s="33" t="s">
        <v>4</v>
      </c>
      <c r="E77" s="31">
        <f>F77+G77+H77+I77+J77</f>
        <v>3153274</v>
      </c>
      <c r="F77" s="36">
        <v>603877</v>
      </c>
      <c r="G77" s="49">
        <v>592594</v>
      </c>
      <c r="H77" s="44">
        <v>639989</v>
      </c>
      <c r="I77" s="50">
        <v>646782</v>
      </c>
      <c r="J77" s="50">
        <v>670032</v>
      </c>
      <c r="K77" s="67"/>
    </row>
    <row r="78" spans="1:11" ht="45" customHeight="1" thickBot="1" x14ac:dyDescent="0.3">
      <c r="A78" s="58"/>
      <c r="B78" s="61"/>
      <c r="C78" s="64"/>
      <c r="D78" s="33" t="s">
        <v>5</v>
      </c>
      <c r="E78" s="31">
        <f t="shared" ref="E78:E79" si="72">F78+G78+H78+I78</f>
        <v>0</v>
      </c>
      <c r="F78" s="36">
        <v>0</v>
      </c>
      <c r="G78" s="49">
        <v>0</v>
      </c>
      <c r="H78" s="44">
        <v>0</v>
      </c>
      <c r="I78" s="50">
        <v>0</v>
      </c>
      <c r="J78" s="50">
        <v>0</v>
      </c>
      <c r="K78" s="67"/>
    </row>
    <row r="79" spans="1:11" ht="30.75" customHeight="1" thickBot="1" x14ac:dyDescent="0.3">
      <c r="A79" s="58"/>
      <c r="B79" s="61"/>
      <c r="C79" s="64"/>
      <c r="D79" s="33" t="s">
        <v>6</v>
      </c>
      <c r="E79" s="31">
        <f t="shared" si="72"/>
        <v>0</v>
      </c>
      <c r="F79" s="36">
        <v>0</v>
      </c>
      <c r="G79" s="49">
        <v>0</v>
      </c>
      <c r="H79" s="44">
        <v>0</v>
      </c>
      <c r="I79" s="50">
        <v>0</v>
      </c>
      <c r="J79" s="50">
        <v>0</v>
      </c>
      <c r="K79" s="67"/>
    </row>
    <row r="80" spans="1:11" ht="24.75" customHeight="1" thickBot="1" x14ac:dyDescent="0.3">
      <c r="A80" s="59"/>
      <c r="B80" s="62"/>
      <c r="C80" s="65"/>
      <c r="D80" s="33" t="s">
        <v>7</v>
      </c>
      <c r="E80" s="31">
        <f t="shared" ref="E80:F80" si="73">E76+E77+E78+E79</f>
        <v>3153274</v>
      </c>
      <c r="F80" s="36">
        <f t="shared" si="73"/>
        <v>603877</v>
      </c>
      <c r="G80" s="49">
        <f t="shared" ref="G80:I80" si="74">G76+G77+G78+G79</f>
        <v>592594</v>
      </c>
      <c r="H80" s="44">
        <f t="shared" si="74"/>
        <v>639989</v>
      </c>
      <c r="I80" s="50">
        <f t="shared" si="74"/>
        <v>646782</v>
      </c>
      <c r="J80" s="50">
        <f t="shared" ref="J80" si="75">J76+J77+J78+J79</f>
        <v>670032</v>
      </c>
      <c r="K80" s="68"/>
    </row>
    <row r="81" spans="1:11" ht="49.5" customHeight="1" thickBot="1" x14ac:dyDescent="0.3">
      <c r="A81" s="86">
        <v>5</v>
      </c>
      <c r="B81" s="60" t="s">
        <v>91</v>
      </c>
      <c r="C81" s="63" t="s">
        <v>3</v>
      </c>
      <c r="D81" s="33" t="s">
        <v>29</v>
      </c>
      <c r="E81" s="31">
        <f t="shared" ref="E81:F84" si="76">E86</f>
        <v>11043772.77</v>
      </c>
      <c r="F81" s="36">
        <f t="shared" si="76"/>
        <v>1482010</v>
      </c>
      <c r="G81" s="49">
        <f t="shared" ref="G81:I81" si="77">G86</f>
        <v>2050044.77</v>
      </c>
      <c r="H81" s="44">
        <f t="shared" si="77"/>
        <v>2503906</v>
      </c>
      <c r="I81" s="50">
        <f t="shared" si="77"/>
        <v>2503906</v>
      </c>
      <c r="J81" s="50">
        <f t="shared" ref="J81" si="78">J86</f>
        <v>2503906</v>
      </c>
      <c r="K81" s="66" t="s">
        <v>72</v>
      </c>
    </row>
    <row r="82" spans="1:11" ht="47.25" customHeight="1" thickBot="1" x14ac:dyDescent="0.3">
      <c r="A82" s="87"/>
      <c r="B82" s="61"/>
      <c r="C82" s="64"/>
      <c r="D82" s="33" t="s">
        <v>4</v>
      </c>
      <c r="E82" s="31">
        <f t="shared" si="76"/>
        <v>0</v>
      </c>
      <c r="F82" s="36">
        <f t="shared" si="76"/>
        <v>0</v>
      </c>
      <c r="G82" s="49">
        <f t="shared" ref="G82:I82" si="79">G87</f>
        <v>0</v>
      </c>
      <c r="H82" s="44">
        <f t="shared" si="79"/>
        <v>0</v>
      </c>
      <c r="I82" s="50">
        <f t="shared" si="79"/>
        <v>0</v>
      </c>
      <c r="J82" s="50">
        <f t="shared" ref="J82" si="80">J87</f>
        <v>0</v>
      </c>
      <c r="K82" s="67"/>
    </row>
    <row r="83" spans="1:11" ht="45.75" customHeight="1" thickBot="1" x14ac:dyDescent="0.3">
      <c r="A83" s="87"/>
      <c r="B83" s="61"/>
      <c r="C83" s="64"/>
      <c r="D83" s="33" t="s">
        <v>5</v>
      </c>
      <c r="E83" s="31">
        <f t="shared" si="76"/>
        <v>0</v>
      </c>
      <c r="F83" s="36">
        <f t="shared" si="76"/>
        <v>0</v>
      </c>
      <c r="G83" s="49">
        <f t="shared" ref="G83:I83" si="81">G88</f>
        <v>0</v>
      </c>
      <c r="H83" s="44">
        <f t="shared" si="81"/>
        <v>0</v>
      </c>
      <c r="I83" s="50">
        <f t="shared" si="81"/>
        <v>0</v>
      </c>
      <c r="J83" s="50">
        <f t="shared" ref="J83" si="82">J88</f>
        <v>0</v>
      </c>
      <c r="K83" s="67"/>
    </row>
    <row r="84" spans="1:11" ht="38.25" customHeight="1" thickBot="1" x14ac:dyDescent="0.3">
      <c r="A84" s="87"/>
      <c r="B84" s="61"/>
      <c r="C84" s="64"/>
      <c r="D84" s="33" t="s">
        <v>6</v>
      </c>
      <c r="E84" s="31">
        <f t="shared" si="76"/>
        <v>0</v>
      </c>
      <c r="F84" s="36">
        <f t="shared" si="76"/>
        <v>0</v>
      </c>
      <c r="G84" s="49">
        <f t="shared" ref="G84:I84" si="83">G89</f>
        <v>0</v>
      </c>
      <c r="H84" s="44">
        <f t="shared" si="83"/>
        <v>0</v>
      </c>
      <c r="I84" s="50">
        <f t="shared" si="83"/>
        <v>0</v>
      </c>
      <c r="J84" s="50">
        <f t="shared" ref="J84" si="84">J89</f>
        <v>0</v>
      </c>
      <c r="K84" s="67"/>
    </row>
    <row r="85" spans="1:11" ht="24.75" customHeight="1" thickBot="1" x14ac:dyDescent="0.3">
      <c r="A85" s="88"/>
      <c r="B85" s="62"/>
      <c r="C85" s="65"/>
      <c r="D85" s="33" t="s">
        <v>7</v>
      </c>
      <c r="E85" s="31">
        <f t="shared" ref="E85:F85" si="85">E81+E82+E83+E84</f>
        <v>11043772.77</v>
      </c>
      <c r="F85" s="36">
        <f t="shared" si="85"/>
        <v>1482010</v>
      </c>
      <c r="G85" s="49">
        <f t="shared" ref="G85:I85" si="86">G81+G82+G83+G84</f>
        <v>2050044.77</v>
      </c>
      <c r="H85" s="44">
        <f t="shared" si="86"/>
        <v>2503906</v>
      </c>
      <c r="I85" s="50">
        <f t="shared" si="86"/>
        <v>2503906</v>
      </c>
      <c r="J85" s="50">
        <f t="shared" ref="J85" si="87">J81+J82+J83+J84</f>
        <v>2503906</v>
      </c>
      <c r="K85" s="68"/>
    </row>
    <row r="86" spans="1:11" ht="45" customHeight="1" thickBot="1" x14ac:dyDescent="0.3">
      <c r="A86" s="57" t="s">
        <v>92</v>
      </c>
      <c r="B86" s="60" t="s">
        <v>239</v>
      </c>
      <c r="C86" s="63" t="s">
        <v>3</v>
      </c>
      <c r="D86" s="33" t="s">
        <v>29</v>
      </c>
      <c r="E86" s="31">
        <f>F86+G86+H86+I86+J86</f>
        <v>11043772.77</v>
      </c>
      <c r="F86" s="36">
        <v>1482010</v>
      </c>
      <c r="G86" s="49">
        <v>2050044.77</v>
      </c>
      <c r="H86" s="44">
        <v>2503906</v>
      </c>
      <c r="I86" s="50">
        <v>2503906</v>
      </c>
      <c r="J86" s="50">
        <v>2503906</v>
      </c>
      <c r="K86" s="66"/>
    </row>
    <row r="87" spans="1:11" ht="45" customHeight="1" thickBot="1" x14ac:dyDescent="0.3">
      <c r="A87" s="58"/>
      <c r="B87" s="61"/>
      <c r="C87" s="64"/>
      <c r="D87" s="33" t="s">
        <v>4</v>
      </c>
      <c r="E87" s="31">
        <f t="shared" ref="E87:E89" si="88">F87+G87+H87+I87</f>
        <v>0</v>
      </c>
      <c r="F87" s="36">
        <v>0</v>
      </c>
      <c r="G87" s="49">
        <v>0</v>
      </c>
      <c r="H87" s="44">
        <v>0</v>
      </c>
      <c r="I87" s="50">
        <v>0</v>
      </c>
      <c r="J87" s="50">
        <v>0</v>
      </c>
      <c r="K87" s="67"/>
    </row>
    <row r="88" spans="1:11" ht="45" customHeight="1" thickBot="1" x14ac:dyDescent="0.3">
      <c r="A88" s="58"/>
      <c r="B88" s="61"/>
      <c r="C88" s="64"/>
      <c r="D88" s="33" t="s">
        <v>5</v>
      </c>
      <c r="E88" s="31">
        <f t="shared" si="88"/>
        <v>0</v>
      </c>
      <c r="F88" s="36">
        <v>0</v>
      </c>
      <c r="G88" s="49">
        <v>0</v>
      </c>
      <c r="H88" s="44">
        <v>0</v>
      </c>
      <c r="I88" s="50">
        <v>0</v>
      </c>
      <c r="J88" s="50">
        <v>0</v>
      </c>
      <c r="K88" s="67"/>
    </row>
    <row r="89" spans="1:11" ht="45" customHeight="1" thickBot="1" x14ac:dyDescent="0.3">
      <c r="A89" s="58"/>
      <c r="B89" s="61"/>
      <c r="C89" s="64"/>
      <c r="D89" s="33" t="s">
        <v>6</v>
      </c>
      <c r="E89" s="31">
        <f t="shared" si="88"/>
        <v>0</v>
      </c>
      <c r="F89" s="36">
        <v>0</v>
      </c>
      <c r="G89" s="49">
        <v>0</v>
      </c>
      <c r="H89" s="44">
        <v>0</v>
      </c>
      <c r="I89" s="50">
        <v>0</v>
      </c>
      <c r="J89" s="50">
        <v>0</v>
      </c>
      <c r="K89" s="67"/>
    </row>
    <row r="90" spans="1:11" ht="26.25" customHeight="1" thickBot="1" x14ac:dyDescent="0.3">
      <c r="A90" s="59"/>
      <c r="B90" s="62"/>
      <c r="C90" s="65"/>
      <c r="D90" s="33" t="s">
        <v>7</v>
      </c>
      <c r="E90" s="31">
        <f t="shared" ref="E90:F90" si="89">E86+E87+E88+E89</f>
        <v>11043772.77</v>
      </c>
      <c r="F90" s="36">
        <f t="shared" si="89"/>
        <v>1482010</v>
      </c>
      <c r="G90" s="49">
        <f t="shared" ref="G90:I90" si="90">G86+G87+G88+G89</f>
        <v>2050044.77</v>
      </c>
      <c r="H90" s="44">
        <f t="shared" si="90"/>
        <v>2503906</v>
      </c>
      <c r="I90" s="50">
        <f t="shared" si="90"/>
        <v>2503906</v>
      </c>
      <c r="J90" s="50">
        <f t="shared" ref="J90" si="91">J86+J87+J88+J89</f>
        <v>2503906</v>
      </c>
      <c r="K90" s="68"/>
    </row>
    <row r="91" spans="1:11" ht="51" customHeight="1" thickBot="1" x14ac:dyDescent="0.3">
      <c r="A91" s="86">
        <v>6</v>
      </c>
      <c r="B91" s="60" t="s">
        <v>93</v>
      </c>
      <c r="C91" s="63" t="s">
        <v>3</v>
      </c>
      <c r="D91" s="33" t="s">
        <v>29</v>
      </c>
      <c r="E91" s="31">
        <f t="shared" ref="E91:F94" si="92">E96</f>
        <v>92955.700000000012</v>
      </c>
      <c r="F91" s="36">
        <f t="shared" si="92"/>
        <v>35563.800000000003</v>
      </c>
      <c r="G91" s="49">
        <f t="shared" ref="G91:H91" si="93">G96</f>
        <v>28695.9</v>
      </c>
      <c r="H91" s="44">
        <f t="shared" si="93"/>
        <v>28696</v>
      </c>
      <c r="I91" s="50">
        <v>0</v>
      </c>
      <c r="J91" s="50">
        <v>0</v>
      </c>
      <c r="K91" s="66">
        <v>21</v>
      </c>
    </row>
    <row r="92" spans="1:11" ht="49.5" customHeight="1" thickBot="1" x14ac:dyDescent="0.3">
      <c r="A92" s="87"/>
      <c r="B92" s="61"/>
      <c r="C92" s="64"/>
      <c r="D92" s="33" t="s">
        <v>4</v>
      </c>
      <c r="E92" s="31">
        <f t="shared" si="92"/>
        <v>0</v>
      </c>
      <c r="F92" s="36">
        <f t="shared" si="92"/>
        <v>0</v>
      </c>
      <c r="G92" s="49">
        <f t="shared" ref="G92:I92" si="94">G97</f>
        <v>0</v>
      </c>
      <c r="H92" s="44">
        <f t="shared" si="94"/>
        <v>0</v>
      </c>
      <c r="I92" s="50">
        <f t="shared" si="94"/>
        <v>0</v>
      </c>
      <c r="J92" s="50">
        <f t="shared" ref="J92" si="95">J97</f>
        <v>0</v>
      </c>
      <c r="K92" s="67"/>
    </row>
    <row r="93" spans="1:11" ht="46.5" customHeight="1" thickBot="1" x14ac:dyDescent="0.3">
      <c r="A93" s="87"/>
      <c r="B93" s="61"/>
      <c r="C93" s="64"/>
      <c r="D93" s="33" t="s">
        <v>5</v>
      </c>
      <c r="E93" s="31">
        <f t="shared" si="92"/>
        <v>0</v>
      </c>
      <c r="F93" s="36">
        <f t="shared" si="92"/>
        <v>0</v>
      </c>
      <c r="G93" s="49">
        <f t="shared" ref="G93:I93" si="96">G98</f>
        <v>0</v>
      </c>
      <c r="H93" s="44">
        <f t="shared" si="96"/>
        <v>0</v>
      </c>
      <c r="I93" s="50">
        <f t="shared" si="96"/>
        <v>0</v>
      </c>
      <c r="J93" s="50">
        <f t="shared" ref="J93" si="97">J98</f>
        <v>0</v>
      </c>
      <c r="K93" s="67"/>
    </row>
    <row r="94" spans="1:11" ht="36" customHeight="1" thickBot="1" x14ac:dyDescent="0.3">
      <c r="A94" s="87"/>
      <c r="B94" s="61"/>
      <c r="C94" s="64"/>
      <c r="D94" s="33" t="s">
        <v>6</v>
      </c>
      <c r="E94" s="31">
        <f t="shared" si="92"/>
        <v>0</v>
      </c>
      <c r="F94" s="36">
        <f t="shared" si="92"/>
        <v>0</v>
      </c>
      <c r="G94" s="49">
        <f t="shared" ref="G94:I94" si="98">G99</f>
        <v>0</v>
      </c>
      <c r="H94" s="44">
        <f t="shared" si="98"/>
        <v>0</v>
      </c>
      <c r="I94" s="50">
        <f t="shared" si="98"/>
        <v>0</v>
      </c>
      <c r="J94" s="50">
        <f t="shared" ref="J94" si="99">J99</f>
        <v>0</v>
      </c>
      <c r="K94" s="67"/>
    </row>
    <row r="95" spans="1:11" ht="26.25" customHeight="1" thickBot="1" x14ac:dyDescent="0.3">
      <c r="A95" s="88"/>
      <c r="B95" s="62"/>
      <c r="C95" s="65"/>
      <c r="D95" s="33" t="s">
        <v>7</v>
      </c>
      <c r="E95" s="31">
        <f t="shared" ref="E95:F95" si="100">E91+E92+E93+E94</f>
        <v>92955.700000000012</v>
      </c>
      <c r="F95" s="36">
        <f t="shared" si="100"/>
        <v>35563.800000000003</v>
      </c>
      <c r="G95" s="49">
        <f t="shared" ref="G95:I95" si="101">G91+G92+G93+G94</f>
        <v>28695.9</v>
      </c>
      <c r="H95" s="44">
        <f t="shared" si="101"/>
        <v>28696</v>
      </c>
      <c r="I95" s="50">
        <f t="shared" si="101"/>
        <v>0</v>
      </c>
      <c r="J95" s="50">
        <f t="shared" ref="J95" si="102">J91+J92+J93+J94</f>
        <v>0</v>
      </c>
      <c r="K95" s="68"/>
    </row>
    <row r="96" spans="1:11" ht="46.5" customHeight="1" thickBot="1" x14ac:dyDescent="0.3">
      <c r="A96" s="57" t="s">
        <v>94</v>
      </c>
      <c r="B96" s="60" t="s">
        <v>240</v>
      </c>
      <c r="C96" s="63" t="s">
        <v>3</v>
      </c>
      <c r="D96" s="33" t="s">
        <v>29</v>
      </c>
      <c r="E96" s="31">
        <f>F96+G96+H96+I96</f>
        <v>92955.700000000012</v>
      </c>
      <c r="F96" s="36">
        <v>35563.800000000003</v>
      </c>
      <c r="G96" s="49">
        <v>28695.9</v>
      </c>
      <c r="H96" s="44">
        <v>28696</v>
      </c>
      <c r="I96" s="50">
        <v>0</v>
      </c>
      <c r="J96" s="50">
        <v>0</v>
      </c>
      <c r="K96" s="66"/>
    </row>
    <row r="97" spans="1:11" ht="52.5" customHeight="1" thickBot="1" x14ac:dyDescent="0.3">
      <c r="A97" s="58"/>
      <c r="B97" s="61"/>
      <c r="C97" s="64"/>
      <c r="D97" s="33" t="s">
        <v>4</v>
      </c>
      <c r="E97" s="31">
        <f t="shared" ref="E97:E99" si="103">F97+G97+H97+I97</f>
        <v>0</v>
      </c>
      <c r="F97" s="36">
        <v>0</v>
      </c>
      <c r="G97" s="49">
        <v>0</v>
      </c>
      <c r="H97" s="44">
        <v>0</v>
      </c>
      <c r="I97" s="50">
        <v>0</v>
      </c>
      <c r="J97" s="50">
        <v>0</v>
      </c>
      <c r="K97" s="67"/>
    </row>
    <row r="98" spans="1:11" ht="45" customHeight="1" thickBot="1" x14ac:dyDescent="0.3">
      <c r="A98" s="58"/>
      <c r="B98" s="61"/>
      <c r="C98" s="64"/>
      <c r="D98" s="33" t="s">
        <v>5</v>
      </c>
      <c r="E98" s="31">
        <f t="shared" si="103"/>
        <v>0</v>
      </c>
      <c r="F98" s="36">
        <v>0</v>
      </c>
      <c r="G98" s="49">
        <v>0</v>
      </c>
      <c r="H98" s="44">
        <v>0</v>
      </c>
      <c r="I98" s="50">
        <v>0</v>
      </c>
      <c r="J98" s="50">
        <v>0</v>
      </c>
      <c r="K98" s="67"/>
    </row>
    <row r="99" spans="1:11" ht="37.5" customHeight="1" thickBot="1" x14ac:dyDescent="0.3">
      <c r="A99" s="58"/>
      <c r="B99" s="61"/>
      <c r="C99" s="64"/>
      <c r="D99" s="33" t="s">
        <v>6</v>
      </c>
      <c r="E99" s="31">
        <f t="shared" si="103"/>
        <v>0</v>
      </c>
      <c r="F99" s="36">
        <v>0</v>
      </c>
      <c r="G99" s="49">
        <v>0</v>
      </c>
      <c r="H99" s="44">
        <v>0</v>
      </c>
      <c r="I99" s="50">
        <v>0</v>
      </c>
      <c r="J99" s="50">
        <v>0</v>
      </c>
      <c r="K99" s="67"/>
    </row>
    <row r="100" spans="1:11" ht="29.25" customHeight="1" thickBot="1" x14ac:dyDescent="0.3">
      <c r="A100" s="59"/>
      <c r="B100" s="62"/>
      <c r="C100" s="65"/>
      <c r="D100" s="33" t="s">
        <v>7</v>
      </c>
      <c r="E100" s="31">
        <f t="shared" ref="E100:F100" si="104">E96+E97+E98+E99</f>
        <v>92955.700000000012</v>
      </c>
      <c r="F100" s="36">
        <f t="shared" si="104"/>
        <v>35563.800000000003</v>
      </c>
      <c r="G100" s="49">
        <f t="shared" ref="G100:I100" si="105">G96+G97+G98+G99</f>
        <v>28695.9</v>
      </c>
      <c r="H100" s="44">
        <f t="shared" si="105"/>
        <v>28696</v>
      </c>
      <c r="I100" s="50">
        <f t="shared" si="105"/>
        <v>0</v>
      </c>
      <c r="J100" s="50">
        <f t="shared" ref="J100" si="106">J96+J97+J98+J99</f>
        <v>0</v>
      </c>
      <c r="K100" s="68"/>
    </row>
    <row r="101" spans="1:11" ht="29.25" customHeight="1" thickBot="1" x14ac:dyDescent="0.3">
      <c r="A101" s="86">
        <v>7</v>
      </c>
      <c r="B101" s="60" t="s">
        <v>95</v>
      </c>
      <c r="C101" s="63" t="s">
        <v>3</v>
      </c>
      <c r="D101" s="33" t="s">
        <v>29</v>
      </c>
      <c r="E101" s="31">
        <f t="shared" ref="E101:F104" si="107">E106</f>
        <v>0</v>
      </c>
      <c r="F101" s="36">
        <f t="shared" si="107"/>
        <v>0</v>
      </c>
      <c r="G101" s="49">
        <f t="shared" ref="G101:I101" si="108">G106</f>
        <v>0</v>
      </c>
      <c r="H101" s="44">
        <f t="shared" si="108"/>
        <v>0</v>
      </c>
      <c r="I101" s="50">
        <f t="shared" si="108"/>
        <v>0</v>
      </c>
      <c r="J101" s="50">
        <f t="shared" ref="J101" si="109">J106</f>
        <v>0</v>
      </c>
      <c r="K101" s="66">
        <v>22</v>
      </c>
    </row>
    <row r="102" spans="1:11" ht="29.25" customHeight="1" thickBot="1" x14ac:dyDescent="0.3">
      <c r="A102" s="87"/>
      <c r="B102" s="61"/>
      <c r="C102" s="64"/>
      <c r="D102" s="33" t="s">
        <v>4</v>
      </c>
      <c r="E102" s="31">
        <f t="shared" si="107"/>
        <v>0</v>
      </c>
      <c r="F102" s="36">
        <f t="shared" si="107"/>
        <v>0</v>
      </c>
      <c r="G102" s="49">
        <f t="shared" ref="G102:I102" si="110">G107</f>
        <v>0</v>
      </c>
      <c r="H102" s="44">
        <f t="shared" si="110"/>
        <v>0</v>
      </c>
      <c r="I102" s="50">
        <f t="shared" si="110"/>
        <v>0</v>
      </c>
      <c r="J102" s="50">
        <f t="shared" ref="J102" si="111">J107</f>
        <v>0</v>
      </c>
      <c r="K102" s="67"/>
    </row>
    <row r="103" spans="1:11" ht="49.5" customHeight="1" thickBot="1" x14ac:dyDescent="0.3">
      <c r="A103" s="87"/>
      <c r="B103" s="61"/>
      <c r="C103" s="64"/>
      <c r="D103" s="33" t="s">
        <v>5</v>
      </c>
      <c r="E103" s="31">
        <f t="shared" si="107"/>
        <v>186776.7</v>
      </c>
      <c r="F103" s="36">
        <f t="shared" si="107"/>
        <v>11125</v>
      </c>
      <c r="G103" s="49">
        <f t="shared" ref="G103:I103" si="112">G108</f>
        <v>25093.1</v>
      </c>
      <c r="H103" s="44">
        <f t="shared" si="112"/>
        <v>50186.2</v>
      </c>
      <c r="I103" s="50">
        <f t="shared" si="112"/>
        <v>50186.2</v>
      </c>
      <c r="J103" s="50">
        <f t="shared" ref="J103" si="113">J108</f>
        <v>50186.2</v>
      </c>
      <c r="K103" s="67"/>
    </row>
    <row r="104" spans="1:11" ht="29.25" customHeight="1" thickBot="1" x14ac:dyDescent="0.3">
      <c r="A104" s="87"/>
      <c r="B104" s="61"/>
      <c r="C104" s="64"/>
      <c r="D104" s="33" t="s">
        <v>6</v>
      </c>
      <c r="E104" s="31">
        <f t="shared" si="107"/>
        <v>0</v>
      </c>
      <c r="F104" s="36">
        <f t="shared" si="107"/>
        <v>0</v>
      </c>
      <c r="G104" s="49">
        <f t="shared" ref="G104:I104" si="114">G109</f>
        <v>0</v>
      </c>
      <c r="H104" s="44">
        <f t="shared" si="114"/>
        <v>0</v>
      </c>
      <c r="I104" s="50">
        <f t="shared" si="114"/>
        <v>0</v>
      </c>
      <c r="J104" s="50">
        <f t="shared" ref="J104" si="115">J109</f>
        <v>0</v>
      </c>
      <c r="K104" s="67"/>
    </row>
    <row r="105" spans="1:11" ht="29.25" customHeight="1" thickBot="1" x14ac:dyDescent="0.3">
      <c r="A105" s="88"/>
      <c r="B105" s="62"/>
      <c r="C105" s="65"/>
      <c r="D105" s="33" t="s">
        <v>7</v>
      </c>
      <c r="E105" s="31">
        <f>E101+E102+E103+E104</f>
        <v>186776.7</v>
      </c>
      <c r="F105" s="36">
        <f>F101+F102+F103+F104</f>
        <v>11125</v>
      </c>
      <c r="G105" s="49">
        <f t="shared" ref="G105:I105" si="116">G101+G102+G103+G104</f>
        <v>25093.1</v>
      </c>
      <c r="H105" s="44">
        <f t="shared" si="116"/>
        <v>50186.2</v>
      </c>
      <c r="I105" s="50">
        <f t="shared" si="116"/>
        <v>50186.2</v>
      </c>
      <c r="J105" s="50">
        <f t="shared" ref="J105" si="117">J101+J102+J103+J104</f>
        <v>50186.2</v>
      </c>
      <c r="K105" s="68"/>
    </row>
    <row r="106" spans="1:11" ht="48.75" customHeight="1" thickBot="1" x14ac:dyDescent="0.3">
      <c r="A106" s="57" t="s">
        <v>96</v>
      </c>
      <c r="B106" s="60" t="s">
        <v>57</v>
      </c>
      <c r="C106" s="63" t="s">
        <v>3</v>
      </c>
      <c r="D106" s="33" t="s">
        <v>29</v>
      </c>
      <c r="E106" s="31">
        <f>F106+G106+H106+I106</f>
        <v>0</v>
      </c>
      <c r="F106" s="36">
        <v>0</v>
      </c>
      <c r="G106" s="49">
        <v>0</v>
      </c>
      <c r="H106" s="44">
        <v>0</v>
      </c>
      <c r="I106" s="50">
        <v>0</v>
      </c>
      <c r="J106" s="50">
        <v>0</v>
      </c>
      <c r="K106" s="66"/>
    </row>
    <row r="107" spans="1:11" ht="51" customHeight="1" thickBot="1" x14ac:dyDescent="0.3">
      <c r="A107" s="58"/>
      <c r="B107" s="61"/>
      <c r="C107" s="64"/>
      <c r="D107" s="33" t="s">
        <v>4</v>
      </c>
      <c r="E107" s="31">
        <f t="shared" ref="E107:E109" si="118">F107+G107+H107+I107</f>
        <v>0</v>
      </c>
      <c r="F107" s="36">
        <v>0</v>
      </c>
      <c r="G107" s="49">
        <v>0</v>
      </c>
      <c r="H107" s="44">
        <v>0</v>
      </c>
      <c r="I107" s="50">
        <v>0</v>
      </c>
      <c r="J107" s="50">
        <v>0</v>
      </c>
      <c r="K107" s="67"/>
    </row>
    <row r="108" spans="1:11" ht="51" customHeight="1" thickBot="1" x14ac:dyDescent="0.3">
      <c r="A108" s="58"/>
      <c r="B108" s="61"/>
      <c r="C108" s="64"/>
      <c r="D108" s="33" t="s">
        <v>5</v>
      </c>
      <c r="E108" s="31">
        <f>F108+G108+H108+I108+J108</f>
        <v>186776.7</v>
      </c>
      <c r="F108" s="36">
        <v>11125</v>
      </c>
      <c r="G108" s="49">
        <v>25093.1</v>
      </c>
      <c r="H108" s="44">
        <v>50186.2</v>
      </c>
      <c r="I108" s="50">
        <v>50186.2</v>
      </c>
      <c r="J108" s="50">
        <v>50186.2</v>
      </c>
      <c r="K108" s="67"/>
    </row>
    <row r="109" spans="1:11" ht="42.75" customHeight="1" thickBot="1" x14ac:dyDescent="0.3">
      <c r="A109" s="58"/>
      <c r="B109" s="61"/>
      <c r="C109" s="64"/>
      <c r="D109" s="33" t="s">
        <v>6</v>
      </c>
      <c r="E109" s="31">
        <f t="shared" si="118"/>
        <v>0</v>
      </c>
      <c r="F109" s="36">
        <v>0</v>
      </c>
      <c r="G109" s="49">
        <v>0</v>
      </c>
      <c r="H109" s="44">
        <v>0</v>
      </c>
      <c r="I109" s="50">
        <v>0</v>
      </c>
      <c r="J109" s="50">
        <v>0</v>
      </c>
      <c r="K109" s="67"/>
    </row>
    <row r="110" spans="1:11" ht="24.75" customHeight="1" thickBot="1" x14ac:dyDescent="0.3">
      <c r="A110" s="59"/>
      <c r="B110" s="62"/>
      <c r="C110" s="65"/>
      <c r="D110" s="33" t="s">
        <v>7</v>
      </c>
      <c r="E110" s="31">
        <f>E106+E107+E108+E109</f>
        <v>186776.7</v>
      </c>
      <c r="F110" s="36">
        <f>F106+F107+F108+F109</f>
        <v>11125</v>
      </c>
      <c r="G110" s="49">
        <f t="shared" ref="G110:I110" si="119">G106+G107+G108+G109</f>
        <v>25093.1</v>
      </c>
      <c r="H110" s="44">
        <f t="shared" si="119"/>
        <v>50186.2</v>
      </c>
      <c r="I110" s="50">
        <f t="shared" si="119"/>
        <v>50186.2</v>
      </c>
      <c r="J110" s="50">
        <f t="shared" ref="J110" si="120">J106+J107+J108+J109</f>
        <v>50186.2</v>
      </c>
      <c r="K110" s="68"/>
    </row>
    <row r="111" spans="1:11" ht="47.25" customHeight="1" thickBot="1" x14ac:dyDescent="0.3">
      <c r="A111" s="86">
        <v>8</v>
      </c>
      <c r="B111" s="60" t="s">
        <v>97</v>
      </c>
      <c r="C111" s="63" t="s">
        <v>3</v>
      </c>
      <c r="D111" s="33" t="s">
        <v>29</v>
      </c>
      <c r="E111" s="31">
        <f>E116+E121+E126</f>
        <v>4955543.6899999995</v>
      </c>
      <c r="F111" s="36">
        <f t="shared" ref="E111:F114" si="121">F116+F121+F126</f>
        <v>1947442.94</v>
      </c>
      <c r="G111" s="49">
        <f t="shared" ref="G111:I111" si="122">G116+G121+G126</f>
        <v>2234416.75</v>
      </c>
      <c r="H111" s="44">
        <f t="shared" si="122"/>
        <v>773684</v>
      </c>
      <c r="I111" s="50">
        <f t="shared" si="122"/>
        <v>0</v>
      </c>
      <c r="J111" s="50">
        <f t="shared" ref="J111" si="123">J116+J121+J126</f>
        <v>0</v>
      </c>
      <c r="K111" s="66" t="s">
        <v>100</v>
      </c>
    </row>
    <row r="112" spans="1:11" ht="45" customHeight="1" thickBot="1" x14ac:dyDescent="0.3">
      <c r="A112" s="87"/>
      <c r="B112" s="61"/>
      <c r="C112" s="64"/>
      <c r="D112" s="33" t="s">
        <v>4</v>
      </c>
      <c r="E112" s="31">
        <f t="shared" si="121"/>
        <v>0</v>
      </c>
      <c r="F112" s="36">
        <f t="shared" si="121"/>
        <v>0</v>
      </c>
      <c r="G112" s="49">
        <f t="shared" ref="G112:I112" si="124">G117+G122+G127</f>
        <v>0</v>
      </c>
      <c r="H112" s="44">
        <f t="shared" si="124"/>
        <v>0</v>
      </c>
      <c r="I112" s="50">
        <f t="shared" si="124"/>
        <v>0</v>
      </c>
      <c r="J112" s="50">
        <f t="shared" ref="J112" si="125">J117+J122+J127</f>
        <v>0</v>
      </c>
      <c r="K112" s="67"/>
    </row>
    <row r="113" spans="1:11" ht="47.25" customHeight="1" thickBot="1" x14ac:dyDescent="0.3">
      <c r="A113" s="87"/>
      <c r="B113" s="61"/>
      <c r="C113" s="64"/>
      <c r="D113" s="33" t="s">
        <v>5</v>
      </c>
      <c r="E113" s="31">
        <f t="shared" si="121"/>
        <v>45456800.579999998</v>
      </c>
      <c r="F113" s="36">
        <f t="shared" si="121"/>
        <v>9783612</v>
      </c>
      <c r="G113" s="49">
        <f t="shared" ref="G113:I113" si="126">G118+G123+G128</f>
        <v>35673188.579999998</v>
      </c>
      <c r="H113" s="44">
        <f t="shared" si="126"/>
        <v>0</v>
      </c>
      <c r="I113" s="50">
        <f t="shared" si="126"/>
        <v>0</v>
      </c>
      <c r="J113" s="50">
        <f t="shared" ref="J113" si="127">J118+J123+J128</f>
        <v>0</v>
      </c>
      <c r="K113" s="67"/>
    </row>
    <row r="114" spans="1:11" ht="36.75" customHeight="1" thickBot="1" x14ac:dyDescent="0.3">
      <c r="A114" s="87"/>
      <c r="B114" s="61"/>
      <c r="C114" s="64"/>
      <c r="D114" s="33" t="s">
        <v>6</v>
      </c>
      <c r="E114" s="31">
        <f t="shared" si="121"/>
        <v>0</v>
      </c>
      <c r="F114" s="36">
        <f t="shared" si="121"/>
        <v>0</v>
      </c>
      <c r="G114" s="49">
        <f t="shared" ref="G114:I114" si="128">G119+G124+G129</f>
        <v>0</v>
      </c>
      <c r="H114" s="44">
        <f t="shared" si="128"/>
        <v>0</v>
      </c>
      <c r="I114" s="50">
        <f t="shared" si="128"/>
        <v>0</v>
      </c>
      <c r="J114" s="50">
        <f t="shared" ref="J114" si="129">J119+J124+J129</f>
        <v>0</v>
      </c>
      <c r="K114" s="67"/>
    </row>
    <row r="115" spans="1:11" ht="24.75" customHeight="1" thickBot="1" x14ac:dyDescent="0.3">
      <c r="A115" s="88"/>
      <c r="B115" s="62"/>
      <c r="C115" s="65"/>
      <c r="D115" s="33" t="s">
        <v>7</v>
      </c>
      <c r="E115" s="31">
        <f>E111+E112+E113+E114</f>
        <v>50412344.269999996</v>
      </c>
      <c r="F115" s="36">
        <f>F111+F112+F113+F114</f>
        <v>11731054.939999999</v>
      </c>
      <c r="G115" s="49">
        <f t="shared" ref="G115:I115" si="130">G111+G112+G113+G114</f>
        <v>37907605.329999998</v>
      </c>
      <c r="H115" s="44">
        <f t="shared" si="130"/>
        <v>773684</v>
      </c>
      <c r="I115" s="50">
        <f t="shared" si="130"/>
        <v>0</v>
      </c>
      <c r="J115" s="50">
        <f t="shared" ref="J115" si="131">J111+J112+J113+J114</f>
        <v>0</v>
      </c>
      <c r="K115" s="68"/>
    </row>
    <row r="116" spans="1:11" ht="50.25" customHeight="1" thickBot="1" x14ac:dyDescent="0.3">
      <c r="A116" s="57" t="s">
        <v>98</v>
      </c>
      <c r="B116" s="60" t="s">
        <v>58</v>
      </c>
      <c r="C116" s="63" t="s">
        <v>3</v>
      </c>
      <c r="D116" s="33" t="s">
        <v>29</v>
      </c>
      <c r="E116" s="31">
        <f>F116+G116+H116+I116</f>
        <v>3666581</v>
      </c>
      <c r="F116" s="36">
        <f>511063+408200.94</f>
        <v>919263.94</v>
      </c>
      <c r="G116" s="49">
        <f>1616760.29+356872.77</f>
        <v>1973633.06</v>
      </c>
      <c r="H116" s="44">
        <f>473684+300000</f>
        <v>773684</v>
      </c>
      <c r="I116" s="50">
        <v>0</v>
      </c>
      <c r="J116" s="50">
        <v>0</v>
      </c>
      <c r="K116" s="66"/>
    </row>
    <row r="117" spans="1:11" ht="51" customHeight="1" thickBot="1" x14ac:dyDescent="0.3">
      <c r="A117" s="58"/>
      <c r="B117" s="61"/>
      <c r="C117" s="64"/>
      <c r="D117" s="33" t="s">
        <v>4</v>
      </c>
      <c r="E117" s="31">
        <f t="shared" ref="E117:E119" si="132">F117+G117+H117+I117</f>
        <v>0</v>
      </c>
      <c r="F117" s="36">
        <v>0</v>
      </c>
      <c r="G117" s="49">
        <v>0</v>
      </c>
      <c r="H117" s="44">
        <v>0</v>
      </c>
      <c r="I117" s="50">
        <v>0</v>
      </c>
      <c r="J117" s="50">
        <v>0</v>
      </c>
      <c r="K117" s="67"/>
    </row>
    <row r="118" spans="1:11" ht="48.75" customHeight="1" thickBot="1" x14ac:dyDescent="0.3">
      <c r="A118" s="58"/>
      <c r="B118" s="61"/>
      <c r="C118" s="64"/>
      <c r="D118" s="33" t="s">
        <v>5</v>
      </c>
      <c r="E118" s="31">
        <f t="shared" si="132"/>
        <v>40501929.579999998</v>
      </c>
      <c r="F118" s="36">
        <v>9783612</v>
      </c>
      <c r="G118" s="49">
        <v>30718317.579999998</v>
      </c>
      <c r="H118" s="44">
        <v>0</v>
      </c>
      <c r="I118" s="50">
        <v>0</v>
      </c>
      <c r="J118" s="50">
        <v>0</v>
      </c>
      <c r="K118" s="67"/>
    </row>
    <row r="119" spans="1:11" ht="40.5" customHeight="1" thickBot="1" x14ac:dyDescent="0.3">
      <c r="A119" s="58"/>
      <c r="B119" s="61"/>
      <c r="C119" s="64"/>
      <c r="D119" s="33" t="s">
        <v>6</v>
      </c>
      <c r="E119" s="31">
        <f t="shared" si="132"/>
        <v>0</v>
      </c>
      <c r="F119" s="36">
        <v>0</v>
      </c>
      <c r="G119" s="49">
        <v>0</v>
      </c>
      <c r="H119" s="44">
        <v>0</v>
      </c>
      <c r="I119" s="50">
        <v>0</v>
      </c>
      <c r="J119" s="50">
        <v>0</v>
      </c>
      <c r="K119" s="67"/>
    </row>
    <row r="120" spans="1:11" ht="30.75" customHeight="1" thickBot="1" x14ac:dyDescent="0.3">
      <c r="A120" s="59"/>
      <c r="B120" s="62"/>
      <c r="C120" s="65"/>
      <c r="D120" s="33" t="s">
        <v>7</v>
      </c>
      <c r="E120" s="31">
        <f>E116+E117+E118+E119</f>
        <v>44168510.579999998</v>
      </c>
      <c r="F120" s="36">
        <f>F116+F117+F118+F119</f>
        <v>10702875.939999999</v>
      </c>
      <c r="G120" s="49">
        <f t="shared" ref="G120:I120" si="133">G116+G117+G118+G119</f>
        <v>32691950.639999997</v>
      </c>
      <c r="H120" s="44">
        <f t="shared" si="133"/>
        <v>773684</v>
      </c>
      <c r="I120" s="50">
        <f t="shared" si="133"/>
        <v>0</v>
      </c>
      <c r="J120" s="50">
        <f t="shared" ref="J120" si="134">J116+J117+J118+J119</f>
        <v>0</v>
      </c>
      <c r="K120" s="68"/>
    </row>
    <row r="121" spans="1:11" ht="44.25" customHeight="1" thickBot="1" x14ac:dyDescent="0.3">
      <c r="A121" s="57" t="s">
        <v>99</v>
      </c>
      <c r="B121" s="60" t="s">
        <v>199</v>
      </c>
      <c r="C121" s="63" t="s">
        <v>3</v>
      </c>
      <c r="D121" s="33" t="s">
        <v>29</v>
      </c>
      <c r="E121" s="31">
        <f>F121+G121+H121+I121</f>
        <v>1288962.69</v>
      </c>
      <c r="F121" s="36">
        <v>1028179</v>
      </c>
      <c r="G121" s="49">
        <v>260783.69</v>
      </c>
      <c r="H121" s="44">
        <v>0</v>
      </c>
      <c r="I121" s="50">
        <v>0</v>
      </c>
      <c r="J121" s="50">
        <v>0</v>
      </c>
      <c r="K121" s="83"/>
    </row>
    <row r="122" spans="1:11" ht="50.25" customHeight="1" thickBot="1" x14ac:dyDescent="0.3">
      <c r="A122" s="58"/>
      <c r="B122" s="61"/>
      <c r="C122" s="64"/>
      <c r="D122" s="33" t="s">
        <v>4</v>
      </c>
      <c r="E122" s="31">
        <f t="shared" ref="E122:E124" si="135">F122+G122+H122+I122</f>
        <v>0</v>
      </c>
      <c r="F122" s="36">
        <v>0</v>
      </c>
      <c r="G122" s="49">
        <v>0</v>
      </c>
      <c r="H122" s="44">
        <v>0</v>
      </c>
      <c r="I122" s="50">
        <v>0</v>
      </c>
      <c r="J122" s="50">
        <v>0</v>
      </c>
      <c r="K122" s="84"/>
    </row>
    <row r="123" spans="1:11" ht="45.75" customHeight="1" thickBot="1" x14ac:dyDescent="0.3">
      <c r="A123" s="58"/>
      <c r="B123" s="61"/>
      <c r="C123" s="64"/>
      <c r="D123" s="33" t="s">
        <v>5</v>
      </c>
      <c r="E123" s="31">
        <f t="shared" si="135"/>
        <v>4954871</v>
      </c>
      <c r="F123" s="36">
        <v>0</v>
      </c>
      <c r="G123" s="49">
        <v>4954871</v>
      </c>
      <c r="H123" s="44">
        <v>0</v>
      </c>
      <c r="I123" s="50">
        <v>0</v>
      </c>
      <c r="J123" s="50">
        <v>0</v>
      </c>
      <c r="K123" s="84"/>
    </row>
    <row r="124" spans="1:11" ht="34.5" customHeight="1" thickBot="1" x14ac:dyDescent="0.3">
      <c r="A124" s="58"/>
      <c r="B124" s="61"/>
      <c r="C124" s="64"/>
      <c r="D124" s="33" t="s">
        <v>6</v>
      </c>
      <c r="E124" s="31">
        <f t="shared" si="135"/>
        <v>0</v>
      </c>
      <c r="F124" s="36">
        <v>0</v>
      </c>
      <c r="G124" s="49">
        <v>0</v>
      </c>
      <c r="H124" s="44">
        <v>0</v>
      </c>
      <c r="I124" s="50">
        <v>0</v>
      </c>
      <c r="J124" s="50">
        <v>0</v>
      </c>
      <c r="K124" s="84"/>
    </row>
    <row r="125" spans="1:11" ht="30.75" customHeight="1" thickBot="1" x14ac:dyDescent="0.3">
      <c r="A125" s="59"/>
      <c r="B125" s="62"/>
      <c r="C125" s="65"/>
      <c r="D125" s="33" t="s">
        <v>7</v>
      </c>
      <c r="E125" s="31">
        <f t="shared" ref="E125:F125" si="136">E121+E122+E123+E124</f>
        <v>6243833.6899999995</v>
      </c>
      <c r="F125" s="36">
        <f t="shared" si="136"/>
        <v>1028179</v>
      </c>
      <c r="G125" s="49">
        <f t="shared" ref="G125:I125" si="137">G121+G122+G123+G124</f>
        <v>5215654.6900000004</v>
      </c>
      <c r="H125" s="44">
        <f t="shared" si="137"/>
        <v>0</v>
      </c>
      <c r="I125" s="50">
        <f t="shared" si="137"/>
        <v>0</v>
      </c>
      <c r="J125" s="50">
        <f t="shared" ref="J125" si="138">J121+J122+J123+J124</f>
        <v>0</v>
      </c>
      <c r="K125" s="85"/>
    </row>
    <row r="126" spans="1:11" ht="47.25" hidden="1" customHeight="1" thickBot="1" x14ac:dyDescent="0.3">
      <c r="A126" s="57" t="s">
        <v>101</v>
      </c>
      <c r="B126" s="60" t="s">
        <v>70</v>
      </c>
      <c r="C126" s="63" t="s">
        <v>3</v>
      </c>
      <c r="D126" s="33" t="s">
        <v>29</v>
      </c>
      <c r="E126" s="31">
        <f>F126+G126+H126+I126</f>
        <v>0</v>
      </c>
      <c r="F126" s="36">
        <v>0</v>
      </c>
      <c r="G126" s="49">
        <v>0</v>
      </c>
      <c r="H126" s="44">
        <v>0</v>
      </c>
      <c r="I126" s="50">
        <v>0</v>
      </c>
      <c r="J126" s="50">
        <v>0</v>
      </c>
      <c r="K126" s="66"/>
    </row>
    <row r="127" spans="1:11" ht="51.75" hidden="1" customHeight="1" thickBot="1" x14ac:dyDescent="0.3">
      <c r="A127" s="58"/>
      <c r="B127" s="61"/>
      <c r="C127" s="64"/>
      <c r="D127" s="33" t="s">
        <v>4</v>
      </c>
      <c r="E127" s="31">
        <v>0</v>
      </c>
      <c r="F127" s="36">
        <v>0</v>
      </c>
      <c r="G127" s="49">
        <v>0</v>
      </c>
      <c r="H127" s="44">
        <v>0</v>
      </c>
      <c r="I127" s="50">
        <v>0</v>
      </c>
      <c r="J127" s="50">
        <v>0</v>
      </c>
      <c r="K127" s="67"/>
    </row>
    <row r="128" spans="1:11" ht="48" hidden="1" customHeight="1" thickBot="1" x14ac:dyDescent="0.3">
      <c r="A128" s="58"/>
      <c r="B128" s="61"/>
      <c r="C128" s="64"/>
      <c r="D128" s="33" t="s">
        <v>5</v>
      </c>
      <c r="E128" s="31">
        <v>0</v>
      </c>
      <c r="F128" s="36">
        <v>0</v>
      </c>
      <c r="G128" s="49">
        <v>0</v>
      </c>
      <c r="H128" s="44">
        <v>0</v>
      </c>
      <c r="I128" s="50">
        <v>0</v>
      </c>
      <c r="J128" s="50">
        <v>0</v>
      </c>
      <c r="K128" s="67"/>
    </row>
    <row r="129" spans="1:11" ht="33.75" hidden="1" customHeight="1" thickBot="1" x14ac:dyDescent="0.3">
      <c r="A129" s="58"/>
      <c r="B129" s="61"/>
      <c r="C129" s="64"/>
      <c r="D129" s="33" t="s">
        <v>6</v>
      </c>
      <c r="E129" s="31">
        <v>0</v>
      </c>
      <c r="F129" s="36">
        <v>0</v>
      </c>
      <c r="G129" s="49">
        <v>0</v>
      </c>
      <c r="H129" s="44">
        <v>0</v>
      </c>
      <c r="I129" s="50">
        <v>0</v>
      </c>
      <c r="J129" s="50">
        <v>0</v>
      </c>
      <c r="K129" s="67"/>
    </row>
    <row r="130" spans="1:11" ht="25.5" hidden="1" customHeight="1" thickBot="1" x14ac:dyDescent="0.3">
      <c r="A130" s="59"/>
      <c r="B130" s="62"/>
      <c r="C130" s="65"/>
      <c r="D130" s="33" t="s">
        <v>7</v>
      </c>
      <c r="E130" s="31">
        <f t="shared" ref="E130:F130" si="139">E126+E127+E128+E129</f>
        <v>0</v>
      </c>
      <c r="F130" s="36">
        <f t="shared" si="139"/>
        <v>0</v>
      </c>
      <c r="G130" s="49">
        <f t="shared" ref="G130:I130" si="140">G126+G127+G128+G129</f>
        <v>0</v>
      </c>
      <c r="H130" s="44">
        <f t="shared" si="140"/>
        <v>0</v>
      </c>
      <c r="I130" s="50">
        <f t="shared" si="140"/>
        <v>0</v>
      </c>
      <c r="J130" s="50">
        <f t="shared" ref="J130" si="141">J126+J127+J128+J129</f>
        <v>0</v>
      </c>
      <c r="K130" s="68"/>
    </row>
    <row r="131" spans="1:11" ht="45.75" customHeight="1" thickBot="1" x14ac:dyDescent="0.3">
      <c r="A131" s="86">
        <v>9</v>
      </c>
      <c r="B131" s="60" t="s">
        <v>102</v>
      </c>
      <c r="C131" s="63" t="s">
        <v>3</v>
      </c>
      <c r="D131" s="33" t="s">
        <v>29</v>
      </c>
      <c r="E131" s="31">
        <f t="shared" ref="E131:F134" si="142">E136</f>
        <v>18506012.130000003</v>
      </c>
      <c r="F131" s="36">
        <f t="shared" si="142"/>
        <v>4115964.16</v>
      </c>
      <c r="G131" s="49">
        <f t="shared" ref="G131:I131" si="143">G136</f>
        <v>6190427.25</v>
      </c>
      <c r="H131" s="44">
        <f t="shared" si="143"/>
        <v>3361420.72</v>
      </c>
      <c r="I131" s="50">
        <f t="shared" si="143"/>
        <v>2356700</v>
      </c>
      <c r="J131" s="50">
        <f t="shared" ref="J131" si="144">J136</f>
        <v>2481500</v>
      </c>
      <c r="K131" s="66">
        <v>24</v>
      </c>
    </row>
    <row r="132" spans="1:11" ht="48.75" customHeight="1" thickBot="1" x14ac:dyDescent="0.3">
      <c r="A132" s="87"/>
      <c r="B132" s="61"/>
      <c r="C132" s="64"/>
      <c r="D132" s="33" t="s">
        <v>4</v>
      </c>
      <c r="E132" s="31">
        <f t="shared" si="142"/>
        <v>0</v>
      </c>
      <c r="F132" s="36">
        <f t="shared" si="142"/>
        <v>0</v>
      </c>
      <c r="G132" s="49">
        <f t="shared" ref="G132:I132" si="145">G137</f>
        <v>0</v>
      </c>
      <c r="H132" s="44">
        <f t="shared" si="145"/>
        <v>0</v>
      </c>
      <c r="I132" s="50">
        <f t="shared" si="145"/>
        <v>0</v>
      </c>
      <c r="J132" s="50">
        <f t="shared" ref="J132" si="146">J137</f>
        <v>0</v>
      </c>
      <c r="K132" s="67"/>
    </row>
    <row r="133" spans="1:11" ht="45.75" customHeight="1" thickBot="1" x14ac:dyDescent="0.3">
      <c r="A133" s="87"/>
      <c r="B133" s="61"/>
      <c r="C133" s="64"/>
      <c r="D133" s="33" t="s">
        <v>5</v>
      </c>
      <c r="E133" s="31">
        <f t="shared" si="142"/>
        <v>0</v>
      </c>
      <c r="F133" s="36">
        <f t="shared" si="142"/>
        <v>0</v>
      </c>
      <c r="G133" s="49">
        <f t="shared" ref="G133:I133" si="147">G138</f>
        <v>0</v>
      </c>
      <c r="H133" s="44">
        <f t="shared" si="147"/>
        <v>0</v>
      </c>
      <c r="I133" s="50">
        <f t="shared" si="147"/>
        <v>0</v>
      </c>
      <c r="J133" s="50">
        <f t="shared" ref="J133" si="148">J138</f>
        <v>0</v>
      </c>
      <c r="K133" s="67"/>
    </row>
    <row r="134" spans="1:11" ht="33" customHeight="1" thickBot="1" x14ac:dyDescent="0.3">
      <c r="A134" s="87"/>
      <c r="B134" s="61"/>
      <c r="C134" s="64"/>
      <c r="D134" s="33" t="s">
        <v>6</v>
      </c>
      <c r="E134" s="31">
        <f t="shared" si="142"/>
        <v>0</v>
      </c>
      <c r="F134" s="36">
        <f t="shared" si="142"/>
        <v>0</v>
      </c>
      <c r="G134" s="49">
        <f t="shared" ref="G134:I134" si="149">G139</f>
        <v>0</v>
      </c>
      <c r="H134" s="44">
        <f t="shared" si="149"/>
        <v>0</v>
      </c>
      <c r="I134" s="50">
        <f t="shared" si="149"/>
        <v>0</v>
      </c>
      <c r="J134" s="50">
        <f t="shared" ref="J134" si="150">J139</f>
        <v>0</v>
      </c>
      <c r="K134" s="67"/>
    </row>
    <row r="135" spans="1:11" ht="25.5" customHeight="1" thickBot="1" x14ac:dyDescent="0.3">
      <c r="A135" s="88"/>
      <c r="B135" s="62"/>
      <c r="C135" s="65"/>
      <c r="D135" s="33" t="s">
        <v>7</v>
      </c>
      <c r="E135" s="31">
        <f t="shared" ref="E135:F135" si="151">E131+E132+E133+E134</f>
        <v>18506012.130000003</v>
      </c>
      <c r="F135" s="36">
        <f t="shared" si="151"/>
        <v>4115964.16</v>
      </c>
      <c r="G135" s="49">
        <f t="shared" ref="G135:I135" si="152">G131+G132+G133+G134</f>
        <v>6190427.25</v>
      </c>
      <c r="H135" s="44">
        <f t="shared" si="152"/>
        <v>3361420.72</v>
      </c>
      <c r="I135" s="50">
        <f t="shared" si="152"/>
        <v>2356700</v>
      </c>
      <c r="J135" s="50">
        <f t="shared" ref="J135" si="153">J131+J132+J133+J134</f>
        <v>2481500</v>
      </c>
      <c r="K135" s="68"/>
    </row>
    <row r="136" spans="1:11" ht="47.25" customHeight="1" thickBot="1" x14ac:dyDescent="0.3">
      <c r="A136" s="57" t="s">
        <v>103</v>
      </c>
      <c r="B136" s="60" t="s">
        <v>241</v>
      </c>
      <c r="C136" s="63" t="s">
        <v>3</v>
      </c>
      <c r="D136" s="33" t="s">
        <v>29</v>
      </c>
      <c r="E136" s="31">
        <f>F136+G136+H136+I136+J136</f>
        <v>18506012.130000003</v>
      </c>
      <c r="F136" s="36">
        <v>4115964.16</v>
      </c>
      <c r="G136" s="49">
        <v>6190427.25</v>
      </c>
      <c r="H136" s="44">
        <v>3361420.72</v>
      </c>
      <c r="I136" s="50">
        <v>2356700</v>
      </c>
      <c r="J136" s="50">
        <v>2481500</v>
      </c>
      <c r="K136" s="66"/>
    </row>
    <row r="137" spans="1:11" ht="48.75" customHeight="1" thickBot="1" x14ac:dyDescent="0.3">
      <c r="A137" s="58"/>
      <c r="B137" s="61"/>
      <c r="C137" s="64"/>
      <c r="D137" s="33" t="s">
        <v>4</v>
      </c>
      <c r="E137" s="31">
        <f t="shared" ref="E137:E139" si="154">F137+G137+H137+I137</f>
        <v>0</v>
      </c>
      <c r="F137" s="36">
        <v>0</v>
      </c>
      <c r="G137" s="49">
        <v>0</v>
      </c>
      <c r="H137" s="44">
        <v>0</v>
      </c>
      <c r="I137" s="50">
        <v>0</v>
      </c>
      <c r="J137" s="50">
        <v>0</v>
      </c>
      <c r="K137" s="67"/>
    </row>
    <row r="138" spans="1:11" ht="47.25" customHeight="1" thickBot="1" x14ac:dyDescent="0.3">
      <c r="A138" s="58"/>
      <c r="B138" s="61"/>
      <c r="C138" s="64"/>
      <c r="D138" s="33" t="s">
        <v>5</v>
      </c>
      <c r="E138" s="31">
        <f t="shared" si="154"/>
        <v>0</v>
      </c>
      <c r="F138" s="36">
        <v>0</v>
      </c>
      <c r="G138" s="49">
        <v>0</v>
      </c>
      <c r="H138" s="44">
        <v>0</v>
      </c>
      <c r="I138" s="50">
        <v>0</v>
      </c>
      <c r="J138" s="50">
        <v>0</v>
      </c>
      <c r="K138" s="67"/>
    </row>
    <row r="139" spans="1:11" ht="36" customHeight="1" thickBot="1" x14ac:dyDescent="0.3">
      <c r="A139" s="58"/>
      <c r="B139" s="61"/>
      <c r="C139" s="64"/>
      <c r="D139" s="33" t="s">
        <v>6</v>
      </c>
      <c r="E139" s="31">
        <f t="shared" si="154"/>
        <v>0</v>
      </c>
      <c r="F139" s="36">
        <v>0</v>
      </c>
      <c r="G139" s="49">
        <v>0</v>
      </c>
      <c r="H139" s="44">
        <v>0</v>
      </c>
      <c r="I139" s="50">
        <v>0</v>
      </c>
      <c r="J139" s="50">
        <v>0</v>
      </c>
      <c r="K139" s="67"/>
    </row>
    <row r="140" spans="1:11" ht="27.75" customHeight="1" thickBot="1" x14ac:dyDescent="0.3">
      <c r="A140" s="59"/>
      <c r="B140" s="62"/>
      <c r="C140" s="65"/>
      <c r="D140" s="33" t="s">
        <v>7</v>
      </c>
      <c r="E140" s="31">
        <f t="shared" ref="E140:F140" si="155">E136+E137+E138+E139</f>
        <v>18506012.130000003</v>
      </c>
      <c r="F140" s="36">
        <f t="shared" si="155"/>
        <v>4115964.16</v>
      </c>
      <c r="G140" s="49">
        <f t="shared" ref="G140:I140" si="156">G136+G137+G138+G139</f>
        <v>6190427.25</v>
      </c>
      <c r="H140" s="44">
        <f t="shared" si="156"/>
        <v>3361420.72</v>
      </c>
      <c r="I140" s="50">
        <f t="shared" si="156"/>
        <v>2356700</v>
      </c>
      <c r="J140" s="50">
        <f t="shared" ref="J140" si="157">J136+J137+J138+J139</f>
        <v>2481500</v>
      </c>
      <c r="K140" s="68"/>
    </row>
    <row r="141" spans="1:11" ht="48.75" customHeight="1" thickBot="1" x14ac:dyDescent="0.3">
      <c r="A141" s="86">
        <v>10</v>
      </c>
      <c r="B141" s="60" t="s">
        <v>9</v>
      </c>
      <c r="C141" s="63" t="s">
        <v>3</v>
      </c>
      <c r="D141" s="33" t="s">
        <v>29</v>
      </c>
      <c r="E141" s="31">
        <f t="shared" ref="E141:F144" si="158">E146</f>
        <v>924417.05</v>
      </c>
      <c r="F141" s="36">
        <f t="shared" si="158"/>
        <v>150000</v>
      </c>
      <c r="G141" s="49">
        <f t="shared" ref="G141:I141" si="159">G146</f>
        <v>439911.05</v>
      </c>
      <c r="H141" s="44">
        <f t="shared" si="159"/>
        <v>334506</v>
      </c>
      <c r="I141" s="50">
        <f t="shared" si="159"/>
        <v>0</v>
      </c>
      <c r="J141" s="50">
        <f t="shared" ref="J141" si="160">J146</f>
        <v>0</v>
      </c>
      <c r="K141" s="66">
        <v>25</v>
      </c>
    </row>
    <row r="142" spans="1:11" ht="48" customHeight="1" thickBot="1" x14ac:dyDescent="0.3">
      <c r="A142" s="87"/>
      <c r="B142" s="61"/>
      <c r="C142" s="64"/>
      <c r="D142" s="33" t="s">
        <v>4</v>
      </c>
      <c r="E142" s="31">
        <f t="shared" si="158"/>
        <v>0</v>
      </c>
      <c r="F142" s="36">
        <f t="shared" si="158"/>
        <v>0</v>
      </c>
      <c r="G142" s="49">
        <f t="shared" ref="G142:I142" si="161">G147</f>
        <v>0</v>
      </c>
      <c r="H142" s="44">
        <f t="shared" si="161"/>
        <v>0</v>
      </c>
      <c r="I142" s="50">
        <f t="shared" si="161"/>
        <v>0</v>
      </c>
      <c r="J142" s="50">
        <f t="shared" ref="J142" si="162">J147</f>
        <v>0</v>
      </c>
      <c r="K142" s="67"/>
    </row>
    <row r="143" spans="1:11" ht="54.75" customHeight="1" thickBot="1" x14ac:dyDescent="0.3">
      <c r="A143" s="87"/>
      <c r="B143" s="61"/>
      <c r="C143" s="64"/>
      <c r="D143" s="33" t="s">
        <v>5</v>
      </c>
      <c r="E143" s="31">
        <f t="shared" si="158"/>
        <v>0</v>
      </c>
      <c r="F143" s="36">
        <f t="shared" si="158"/>
        <v>0</v>
      </c>
      <c r="G143" s="49">
        <f t="shared" ref="G143:I143" si="163">G148</f>
        <v>0</v>
      </c>
      <c r="H143" s="44">
        <f t="shared" si="163"/>
        <v>0</v>
      </c>
      <c r="I143" s="50">
        <f t="shared" si="163"/>
        <v>0</v>
      </c>
      <c r="J143" s="50">
        <f t="shared" ref="J143" si="164">J148</f>
        <v>0</v>
      </c>
      <c r="K143" s="67"/>
    </row>
    <row r="144" spans="1:11" ht="41.25" customHeight="1" thickBot="1" x14ac:dyDescent="0.3">
      <c r="A144" s="87"/>
      <c r="B144" s="61"/>
      <c r="C144" s="64"/>
      <c r="D144" s="33" t="s">
        <v>6</v>
      </c>
      <c r="E144" s="31">
        <f t="shared" si="158"/>
        <v>0</v>
      </c>
      <c r="F144" s="36">
        <f t="shared" si="158"/>
        <v>0</v>
      </c>
      <c r="G144" s="49">
        <f t="shared" ref="G144:I144" si="165">G149</f>
        <v>0</v>
      </c>
      <c r="H144" s="44">
        <f t="shared" si="165"/>
        <v>0</v>
      </c>
      <c r="I144" s="50">
        <f t="shared" si="165"/>
        <v>0</v>
      </c>
      <c r="J144" s="50">
        <f t="shared" ref="J144" si="166">J149</f>
        <v>0</v>
      </c>
      <c r="K144" s="67"/>
    </row>
    <row r="145" spans="1:11" ht="27.75" customHeight="1" thickBot="1" x14ac:dyDescent="0.3">
      <c r="A145" s="88"/>
      <c r="B145" s="62"/>
      <c r="C145" s="65"/>
      <c r="D145" s="33" t="s">
        <v>7</v>
      </c>
      <c r="E145" s="31">
        <f t="shared" ref="E145:F145" si="167">E141+E142+E143+E144</f>
        <v>924417.05</v>
      </c>
      <c r="F145" s="36">
        <f t="shared" si="167"/>
        <v>150000</v>
      </c>
      <c r="G145" s="49">
        <f t="shared" ref="G145:I145" si="168">G141+G142+G143+G144</f>
        <v>439911.05</v>
      </c>
      <c r="H145" s="44">
        <f t="shared" si="168"/>
        <v>334506</v>
      </c>
      <c r="I145" s="50">
        <f t="shared" si="168"/>
        <v>0</v>
      </c>
      <c r="J145" s="50">
        <f t="shared" ref="J145" si="169">J141+J142+J143+J144</f>
        <v>0</v>
      </c>
      <c r="K145" s="68"/>
    </row>
    <row r="146" spans="1:11" ht="46.5" customHeight="1" thickBot="1" x14ac:dyDescent="0.3">
      <c r="A146" s="57" t="s">
        <v>104</v>
      </c>
      <c r="B146" s="60" t="s">
        <v>9</v>
      </c>
      <c r="C146" s="63" t="s">
        <v>3</v>
      </c>
      <c r="D146" s="33" t="s">
        <v>29</v>
      </c>
      <c r="E146" s="31">
        <f>F146+G146+H146+I146</f>
        <v>924417.05</v>
      </c>
      <c r="F146" s="36">
        <v>150000</v>
      </c>
      <c r="G146" s="49">
        <v>439911.05</v>
      </c>
      <c r="H146" s="44">
        <v>334506</v>
      </c>
      <c r="I146" s="50">
        <v>0</v>
      </c>
      <c r="J146" s="50">
        <v>0</v>
      </c>
      <c r="K146" s="66"/>
    </row>
    <row r="147" spans="1:11" ht="48.75" customHeight="1" thickBot="1" x14ac:dyDescent="0.3">
      <c r="A147" s="58"/>
      <c r="B147" s="61"/>
      <c r="C147" s="64"/>
      <c r="D147" s="33" t="s">
        <v>4</v>
      </c>
      <c r="E147" s="31">
        <f t="shared" ref="E147:E149" si="170">F147+G147+H147+I147</f>
        <v>0</v>
      </c>
      <c r="F147" s="36">
        <v>0</v>
      </c>
      <c r="G147" s="49">
        <v>0</v>
      </c>
      <c r="H147" s="44">
        <v>0</v>
      </c>
      <c r="I147" s="50">
        <v>0</v>
      </c>
      <c r="J147" s="50">
        <v>0</v>
      </c>
      <c r="K147" s="67"/>
    </row>
    <row r="148" spans="1:11" ht="45.75" customHeight="1" thickBot="1" x14ac:dyDescent="0.3">
      <c r="A148" s="58"/>
      <c r="B148" s="61"/>
      <c r="C148" s="64"/>
      <c r="D148" s="33" t="s">
        <v>5</v>
      </c>
      <c r="E148" s="31">
        <f t="shared" si="170"/>
        <v>0</v>
      </c>
      <c r="F148" s="36">
        <v>0</v>
      </c>
      <c r="G148" s="49">
        <v>0</v>
      </c>
      <c r="H148" s="44">
        <v>0</v>
      </c>
      <c r="I148" s="50">
        <v>0</v>
      </c>
      <c r="J148" s="50">
        <v>0</v>
      </c>
      <c r="K148" s="67"/>
    </row>
    <row r="149" spans="1:11" ht="38.25" customHeight="1" thickBot="1" x14ac:dyDescent="0.3">
      <c r="A149" s="58"/>
      <c r="B149" s="61"/>
      <c r="C149" s="64"/>
      <c r="D149" s="33" t="s">
        <v>6</v>
      </c>
      <c r="E149" s="31">
        <f t="shared" si="170"/>
        <v>0</v>
      </c>
      <c r="F149" s="36">
        <v>0</v>
      </c>
      <c r="G149" s="49">
        <v>0</v>
      </c>
      <c r="H149" s="44">
        <v>0</v>
      </c>
      <c r="I149" s="50">
        <v>0</v>
      </c>
      <c r="J149" s="50">
        <v>0</v>
      </c>
      <c r="K149" s="67"/>
    </row>
    <row r="150" spans="1:11" ht="25.5" customHeight="1" thickBot="1" x14ac:dyDescent="0.3">
      <c r="A150" s="59"/>
      <c r="B150" s="62"/>
      <c r="C150" s="65"/>
      <c r="D150" s="33" t="s">
        <v>7</v>
      </c>
      <c r="E150" s="31">
        <f t="shared" ref="E150:F150" si="171">E146+E147+E148+E149</f>
        <v>924417.05</v>
      </c>
      <c r="F150" s="36">
        <f t="shared" si="171"/>
        <v>150000</v>
      </c>
      <c r="G150" s="49">
        <f t="shared" ref="G150:I150" si="172">G146+G147+G148+G149</f>
        <v>439911.05</v>
      </c>
      <c r="H150" s="44">
        <f t="shared" si="172"/>
        <v>334506</v>
      </c>
      <c r="I150" s="50">
        <f t="shared" si="172"/>
        <v>0</v>
      </c>
      <c r="J150" s="50">
        <f t="shared" ref="J150" si="173">J146+J147+J148+J149</f>
        <v>0</v>
      </c>
      <c r="K150" s="68"/>
    </row>
    <row r="151" spans="1:11" ht="47.25" customHeight="1" thickBot="1" x14ac:dyDescent="0.3">
      <c r="A151" s="86">
        <v>11</v>
      </c>
      <c r="B151" s="60" t="s">
        <v>105</v>
      </c>
      <c r="C151" s="63" t="s">
        <v>3</v>
      </c>
      <c r="D151" s="33" t="s">
        <v>29</v>
      </c>
      <c r="E151" s="31">
        <f t="shared" ref="E151:F154" si="174">E156+E161</f>
        <v>8649494</v>
      </c>
      <c r="F151" s="36">
        <f t="shared" si="174"/>
        <v>1722404</v>
      </c>
      <c r="G151" s="49">
        <f t="shared" ref="G151:I151" si="175">G156+G161</f>
        <v>1825038</v>
      </c>
      <c r="H151" s="44">
        <f t="shared" si="175"/>
        <v>1700684</v>
      </c>
      <c r="I151" s="50">
        <f t="shared" si="175"/>
        <v>1700684</v>
      </c>
      <c r="J151" s="50">
        <f t="shared" ref="J151" si="176">J156+J161</f>
        <v>1700684</v>
      </c>
      <c r="K151" s="66">
        <v>26</v>
      </c>
    </row>
    <row r="152" spans="1:11" ht="45.75" customHeight="1" thickBot="1" x14ac:dyDescent="0.3">
      <c r="A152" s="87"/>
      <c r="B152" s="61"/>
      <c r="C152" s="64"/>
      <c r="D152" s="33" t="s">
        <v>4</v>
      </c>
      <c r="E152" s="31">
        <f t="shared" si="174"/>
        <v>0</v>
      </c>
      <c r="F152" s="36">
        <f t="shared" si="174"/>
        <v>0</v>
      </c>
      <c r="G152" s="49">
        <f t="shared" ref="G152:I152" si="177">G157+G162</f>
        <v>0</v>
      </c>
      <c r="H152" s="44">
        <f t="shared" si="177"/>
        <v>0</v>
      </c>
      <c r="I152" s="50">
        <f t="shared" si="177"/>
        <v>0</v>
      </c>
      <c r="J152" s="50">
        <f t="shared" ref="J152" si="178">J157+J162</f>
        <v>0</v>
      </c>
      <c r="K152" s="67"/>
    </row>
    <row r="153" spans="1:11" ht="45.75" customHeight="1" thickBot="1" x14ac:dyDescent="0.3">
      <c r="A153" s="87"/>
      <c r="B153" s="61"/>
      <c r="C153" s="64"/>
      <c r="D153" s="33" t="s">
        <v>5</v>
      </c>
      <c r="E153" s="31">
        <f t="shared" si="174"/>
        <v>0</v>
      </c>
      <c r="F153" s="36">
        <f t="shared" si="174"/>
        <v>0</v>
      </c>
      <c r="G153" s="49">
        <f t="shared" ref="G153:I153" si="179">G158+G163</f>
        <v>0</v>
      </c>
      <c r="H153" s="44">
        <f t="shared" si="179"/>
        <v>0</v>
      </c>
      <c r="I153" s="50">
        <f t="shared" si="179"/>
        <v>0</v>
      </c>
      <c r="J153" s="50">
        <f t="shared" ref="J153" si="180">J158+J163</f>
        <v>0</v>
      </c>
      <c r="K153" s="67"/>
    </row>
    <row r="154" spans="1:11" ht="34.5" customHeight="1" thickBot="1" x14ac:dyDescent="0.3">
      <c r="A154" s="87"/>
      <c r="B154" s="61"/>
      <c r="C154" s="64"/>
      <c r="D154" s="33" t="s">
        <v>6</v>
      </c>
      <c r="E154" s="31">
        <f t="shared" si="174"/>
        <v>0</v>
      </c>
      <c r="F154" s="36">
        <f t="shared" si="174"/>
        <v>0</v>
      </c>
      <c r="G154" s="49">
        <f t="shared" ref="G154:I154" si="181">G159+G164</f>
        <v>0</v>
      </c>
      <c r="H154" s="44">
        <f t="shared" si="181"/>
        <v>0</v>
      </c>
      <c r="I154" s="50">
        <f t="shared" si="181"/>
        <v>0</v>
      </c>
      <c r="J154" s="50">
        <f t="shared" ref="J154" si="182">J159+J164</f>
        <v>0</v>
      </c>
      <c r="K154" s="67"/>
    </row>
    <row r="155" spans="1:11" ht="25.5" customHeight="1" thickBot="1" x14ac:dyDescent="0.3">
      <c r="A155" s="88"/>
      <c r="B155" s="62"/>
      <c r="C155" s="65"/>
      <c r="D155" s="33" t="s">
        <v>7</v>
      </c>
      <c r="E155" s="31">
        <f t="shared" ref="E155:F155" si="183">E151+E152+E153+E154</f>
        <v>8649494</v>
      </c>
      <c r="F155" s="36">
        <f t="shared" si="183"/>
        <v>1722404</v>
      </c>
      <c r="G155" s="49">
        <f t="shared" ref="G155:I155" si="184">G151+G152+G153+G154</f>
        <v>1825038</v>
      </c>
      <c r="H155" s="44">
        <f t="shared" si="184"/>
        <v>1700684</v>
      </c>
      <c r="I155" s="50">
        <f t="shared" si="184"/>
        <v>1700684</v>
      </c>
      <c r="J155" s="50">
        <f t="shared" ref="J155" si="185">J151+J152+J153+J154</f>
        <v>1700684</v>
      </c>
      <c r="K155" s="68"/>
    </row>
    <row r="156" spans="1:11" ht="48" customHeight="1" thickBot="1" x14ac:dyDescent="0.3">
      <c r="A156" s="57" t="s">
        <v>106</v>
      </c>
      <c r="B156" s="60" t="s">
        <v>242</v>
      </c>
      <c r="C156" s="63" t="s">
        <v>3</v>
      </c>
      <c r="D156" s="33" t="s">
        <v>29</v>
      </c>
      <c r="E156" s="31">
        <f>F156+G156+H156+I156+J156</f>
        <v>8649494</v>
      </c>
      <c r="F156" s="36">
        <f>1098971+623433</f>
        <v>1722404</v>
      </c>
      <c r="G156" s="49">
        <f>1144930+680108</f>
        <v>1825038</v>
      </c>
      <c r="H156" s="44">
        <v>1700684</v>
      </c>
      <c r="I156" s="50">
        <v>1700684</v>
      </c>
      <c r="J156" s="50">
        <v>1700684</v>
      </c>
      <c r="K156" s="66"/>
    </row>
    <row r="157" spans="1:11" ht="54.75" customHeight="1" thickBot="1" x14ac:dyDescent="0.3">
      <c r="A157" s="58"/>
      <c r="B157" s="61"/>
      <c r="C157" s="64"/>
      <c r="D157" s="33" t="s">
        <v>4</v>
      </c>
      <c r="E157" s="31">
        <f t="shared" ref="E157:E159" si="186">F157+G157+H157+I157</f>
        <v>0</v>
      </c>
      <c r="F157" s="36">
        <v>0</v>
      </c>
      <c r="G157" s="49">
        <v>0</v>
      </c>
      <c r="H157" s="44">
        <v>0</v>
      </c>
      <c r="I157" s="50">
        <v>0</v>
      </c>
      <c r="J157" s="50">
        <v>0</v>
      </c>
      <c r="K157" s="67"/>
    </row>
    <row r="158" spans="1:11" ht="54.75" customHeight="1" thickBot="1" x14ac:dyDescent="0.3">
      <c r="A158" s="58"/>
      <c r="B158" s="61"/>
      <c r="C158" s="64"/>
      <c r="D158" s="33" t="s">
        <v>5</v>
      </c>
      <c r="E158" s="31">
        <f t="shared" si="186"/>
        <v>0</v>
      </c>
      <c r="F158" s="36">
        <v>0</v>
      </c>
      <c r="G158" s="49">
        <v>0</v>
      </c>
      <c r="H158" s="44">
        <v>0</v>
      </c>
      <c r="I158" s="50">
        <v>0</v>
      </c>
      <c r="J158" s="50">
        <v>0</v>
      </c>
      <c r="K158" s="67"/>
    </row>
    <row r="159" spans="1:11" ht="48" customHeight="1" thickBot="1" x14ac:dyDescent="0.3">
      <c r="A159" s="58"/>
      <c r="B159" s="61"/>
      <c r="C159" s="64"/>
      <c r="D159" s="33" t="s">
        <v>6</v>
      </c>
      <c r="E159" s="31">
        <f t="shared" si="186"/>
        <v>0</v>
      </c>
      <c r="F159" s="36">
        <v>0</v>
      </c>
      <c r="G159" s="49">
        <v>0</v>
      </c>
      <c r="H159" s="44">
        <v>0</v>
      </c>
      <c r="I159" s="50">
        <v>0</v>
      </c>
      <c r="J159" s="50">
        <v>0</v>
      </c>
      <c r="K159" s="67"/>
    </row>
    <row r="160" spans="1:11" ht="28.5" customHeight="1" thickBot="1" x14ac:dyDescent="0.3">
      <c r="A160" s="59"/>
      <c r="B160" s="62"/>
      <c r="C160" s="65"/>
      <c r="D160" s="33" t="s">
        <v>7</v>
      </c>
      <c r="E160" s="31">
        <f t="shared" ref="E160:F160" si="187">E156+E157+E158+E159</f>
        <v>8649494</v>
      </c>
      <c r="F160" s="36">
        <f t="shared" si="187"/>
        <v>1722404</v>
      </c>
      <c r="G160" s="49">
        <f t="shared" ref="G160:I160" si="188">G156+G157+G158+G159</f>
        <v>1825038</v>
      </c>
      <c r="H160" s="44">
        <f t="shared" si="188"/>
        <v>1700684</v>
      </c>
      <c r="I160" s="50">
        <f t="shared" si="188"/>
        <v>1700684</v>
      </c>
      <c r="J160" s="50">
        <f t="shared" ref="J160" si="189">J156+J157+J158+J159</f>
        <v>1700684</v>
      </c>
      <c r="K160" s="68"/>
    </row>
    <row r="161" spans="1:11" ht="48" hidden="1" customHeight="1" thickBot="1" x14ac:dyDescent="0.3">
      <c r="A161" s="57" t="s">
        <v>107</v>
      </c>
      <c r="B161" s="60" t="s">
        <v>59</v>
      </c>
      <c r="C161" s="63" t="s">
        <v>3</v>
      </c>
      <c r="D161" s="33" t="s">
        <v>29</v>
      </c>
      <c r="E161" s="31">
        <f>F161+G161+H161+I161</f>
        <v>0</v>
      </c>
      <c r="F161" s="36">
        <v>0</v>
      </c>
      <c r="G161" s="49">
        <v>0</v>
      </c>
      <c r="H161" s="44">
        <v>0</v>
      </c>
      <c r="I161" s="50">
        <v>0</v>
      </c>
      <c r="J161" s="50">
        <v>0</v>
      </c>
      <c r="K161" s="66"/>
    </row>
    <row r="162" spans="1:11" ht="46.5" hidden="1" customHeight="1" thickBot="1" x14ac:dyDescent="0.3">
      <c r="A162" s="58"/>
      <c r="B162" s="61"/>
      <c r="C162" s="64"/>
      <c r="D162" s="33" t="s">
        <v>4</v>
      </c>
      <c r="E162" s="31">
        <f t="shared" ref="E162:E164" si="190">F162+G162+H162+I162</f>
        <v>0</v>
      </c>
      <c r="F162" s="36">
        <v>0</v>
      </c>
      <c r="G162" s="49">
        <v>0</v>
      </c>
      <c r="H162" s="44">
        <v>0</v>
      </c>
      <c r="I162" s="50">
        <v>0</v>
      </c>
      <c r="J162" s="50">
        <v>0</v>
      </c>
      <c r="K162" s="67"/>
    </row>
    <row r="163" spans="1:11" ht="51" hidden="1" customHeight="1" thickBot="1" x14ac:dyDescent="0.3">
      <c r="A163" s="58"/>
      <c r="B163" s="61"/>
      <c r="C163" s="64"/>
      <c r="D163" s="33" t="s">
        <v>5</v>
      </c>
      <c r="E163" s="31">
        <f t="shared" si="190"/>
        <v>0</v>
      </c>
      <c r="F163" s="36">
        <v>0</v>
      </c>
      <c r="G163" s="49">
        <v>0</v>
      </c>
      <c r="H163" s="44">
        <v>0</v>
      </c>
      <c r="I163" s="50">
        <v>0</v>
      </c>
      <c r="J163" s="50">
        <v>0</v>
      </c>
      <c r="K163" s="67"/>
    </row>
    <row r="164" spans="1:11" ht="35.25" hidden="1" customHeight="1" thickBot="1" x14ac:dyDescent="0.3">
      <c r="A164" s="58"/>
      <c r="B164" s="61"/>
      <c r="C164" s="64"/>
      <c r="D164" s="33" t="s">
        <v>6</v>
      </c>
      <c r="E164" s="31">
        <f t="shared" si="190"/>
        <v>0</v>
      </c>
      <c r="F164" s="36">
        <v>0</v>
      </c>
      <c r="G164" s="49">
        <v>0</v>
      </c>
      <c r="H164" s="44">
        <v>0</v>
      </c>
      <c r="I164" s="50">
        <v>0</v>
      </c>
      <c r="J164" s="50">
        <v>0</v>
      </c>
      <c r="K164" s="67"/>
    </row>
    <row r="165" spans="1:11" ht="24.75" hidden="1" customHeight="1" thickBot="1" x14ac:dyDescent="0.3">
      <c r="A165" s="59"/>
      <c r="B165" s="62"/>
      <c r="C165" s="65"/>
      <c r="D165" s="33" t="s">
        <v>7</v>
      </c>
      <c r="E165" s="31">
        <f t="shared" ref="E165:F165" si="191">E161+E162+E163+E164</f>
        <v>0</v>
      </c>
      <c r="F165" s="36">
        <f t="shared" si="191"/>
        <v>0</v>
      </c>
      <c r="G165" s="49">
        <f t="shared" ref="G165:I165" si="192">G161+G162+G163+G164</f>
        <v>0</v>
      </c>
      <c r="H165" s="44">
        <f t="shared" si="192"/>
        <v>0</v>
      </c>
      <c r="I165" s="50">
        <f t="shared" si="192"/>
        <v>0</v>
      </c>
      <c r="J165" s="50">
        <f t="shared" ref="J165" si="193">J161+J162+J163+J164</f>
        <v>0</v>
      </c>
      <c r="K165" s="68"/>
    </row>
    <row r="166" spans="1:11" ht="45" customHeight="1" thickBot="1" x14ac:dyDescent="0.3">
      <c r="A166" s="86">
        <v>12</v>
      </c>
      <c r="B166" s="60" t="s">
        <v>171</v>
      </c>
      <c r="C166" s="63" t="s">
        <v>3</v>
      </c>
      <c r="D166" s="33" t="s">
        <v>29</v>
      </c>
      <c r="E166" s="31">
        <f t="shared" ref="E166:F169" si="194">E171+E176+E181</f>
        <v>0</v>
      </c>
      <c r="F166" s="36">
        <f t="shared" si="194"/>
        <v>0</v>
      </c>
      <c r="G166" s="49">
        <f t="shared" ref="G166:I166" si="195">G171+G176+G181</f>
        <v>0</v>
      </c>
      <c r="H166" s="44">
        <f t="shared" si="195"/>
        <v>0</v>
      </c>
      <c r="I166" s="50">
        <f t="shared" si="195"/>
        <v>0</v>
      </c>
      <c r="J166" s="50">
        <f t="shared" ref="J166" si="196">J171+J176+J181</f>
        <v>0</v>
      </c>
      <c r="K166" s="66" t="s">
        <v>111</v>
      </c>
    </row>
    <row r="167" spans="1:11" ht="45" customHeight="1" thickBot="1" x14ac:dyDescent="0.3">
      <c r="A167" s="87"/>
      <c r="B167" s="61"/>
      <c r="C167" s="64"/>
      <c r="D167" s="33" t="s">
        <v>4</v>
      </c>
      <c r="E167" s="31">
        <f t="shared" si="194"/>
        <v>2670525</v>
      </c>
      <c r="F167" s="36">
        <f t="shared" si="194"/>
        <v>2670525</v>
      </c>
      <c r="G167" s="49">
        <f t="shared" ref="G167:I167" si="197">G172+G177+G182</f>
        <v>0</v>
      </c>
      <c r="H167" s="44">
        <f t="shared" si="197"/>
        <v>0</v>
      </c>
      <c r="I167" s="50">
        <f t="shared" si="197"/>
        <v>0</v>
      </c>
      <c r="J167" s="50">
        <f t="shared" ref="J167" si="198">J172+J177+J182</f>
        <v>0</v>
      </c>
      <c r="K167" s="67"/>
    </row>
    <row r="168" spans="1:11" ht="45" customHeight="1" thickBot="1" x14ac:dyDescent="0.3">
      <c r="A168" s="87"/>
      <c r="B168" s="61"/>
      <c r="C168" s="64"/>
      <c r="D168" s="33" t="s">
        <v>5</v>
      </c>
      <c r="E168" s="31">
        <f t="shared" si="194"/>
        <v>93482602</v>
      </c>
      <c r="F168" s="36">
        <f t="shared" si="194"/>
        <v>14385900</v>
      </c>
      <c r="G168" s="49">
        <f t="shared" ref="G168:I168" si="199">G173+G178+G183</f>
        <v>16999518</v>
      </c>
      <c r="H168" s="44">
        <f t="shared" si="199"/>
        <v>19937924</v>
      </c>
      <c r="I168" s="50">
        <f t="shared" si="199"/>
        <v>23051530</v>
      </c>
      <c r="J168" s="50">
        <f t="shared" ref="J168" si="200">J173+J178+J183</f>
        <v>19107730</v>
      </c>
      <c r="K168" s="67"/>
    </row>
    <row r="169" spans="1:11" ht="37.5" customHeight="1" thickBot="1" x14ac:dyDescent="0.3">
      <c r="A169" s="87"/>
      <c r="B169" s="61"/>
      <c r="C169" s="64"/>
      <c r="D169" s="33" t="s">
        <v>6</v>
      </c>
      <c r="E169" s="31">
        <f t="shared" si="194"/>
        <v>0</v>
      </c>
      <c r="F169" s="36">
        <f t="shared" si="194"/>
        <v>0</v>
      </c>
      <c r="G169" s="49">
        <f t="shared" ref="G169:I169" si="201">G174+G179+G184</f>
        <v>0</v>
      </c>
      <c r="H169" s="44">
        <f t="shared" si="201"/>
        <v>0</v>
      </c>
      <c r="I169" s="50">
        <f t="shared" si="201"/>
        <v>0</v>
      </c>
      <c r="J169" s="50">
        <f t="shared" ref="J169" si="202">J174+J179+J184</f>
        <v>0</v>
      </c>
      <c r="K169" s="67"/>
    </row>
    <row r="170" spans="1:11" ht="24.75" customHeight="1" thickBot="1" x14ac:dyDescent="0.3">
      <c r="A170" s="88"/>
      <c r="B170" s="62"/>
      <c r="C170" s="65"/>
      <c r="D170" s="33" t="s">
        <v>7</v>
      </c>
      <c r="E170" s="31">
        <f>E166+E167+E168+E169</f>
        <v>96153127</v>
      </c>
      <c r="F170" s="36">
        <f>F166+F167+F168+F169</f>
        <v>17056425</v>
      </c>
      <c r="G170" s="49">
        <f t="shared" ref="G170:I170" si="203">G166+G167+G168+G169</f>
        <v>16999518</v>
      </c>
      <c r="H170" s="44">
        <f t="shared" si="203"/>
        <v>19937924</v>
      </c>
      <c r="I170" s="50">
        <f t="shared" si="203"/>
        <v>23051530</v>
      </c>
      <c r="J170" s="50">
        <f t="shared" ref="J170" si="204">J166+J167+J168+J169</f>
        <v>19107730</v>
      </c>
      <c r="K170" s="68"/>
    </row>
    <row r="171" spans="1:11" ht="45.75" customHeight="1" thickBot="1" x14ac:dyDescent="0.3">
      <c r="A171" s="57" t="s">
        <v>108</v>
      </c>
      <c r="B171" s="60" t="s">
        <v>10</v>
      </c>
      <c r="C171" s="63" t="s">
        <v>3</v>
      </c>
      <c r="D171" s="33" t="s">
        <v>29</v>
      </c>
      <c r="E171" s="31">
        <f>F171+G171+H171+I171</f>
        <v>0</v>
      </c>
      <c r="F171" s="36">
        <v>0</v>
      </c>
      <c r="G171" s="49">
        <v>0</v>
      </c>
      <c r="H171" s="44">
        <v>0</v>
      </c>
      <c r="I171" s="50">
        <v>0</v>
      </c>
      <c r="J171" s="50">
        <v>0</v>
      </c>
      <c r="K171" s="66"/>
    </row>
    <row r="172" spans="1:11" ht="46.5" customHeight="1" thickBot="1" x14ac:dyDescent="0.3">
      <c r="A172" s="58"/>
      <c r="B172" s="61"/>
      <c r="C172" s="64"/>
      <c r="D172" s="33" t="s">
        <v>4</v>
      </c>
      <c r="E172" s="31">
        <f t="shared" ref="E172:E174" si="205">F172+G172+H172+I172</f>
        <v>0</v>
      </c>
      <c r="F172" s="36">
        <v>0</v>
      </c>
      <c r="G172" s="49">
        <v>0</v>
      </c>
      <c r="H172" s="44">
        <v>0</v>
      </c>
      <c r="I172" s="50">
        <v>0</v>
      </c>
      <c r="J172" s="50">
        <v>0</v>
      </c>
      <c r="K172" s="67"/>
    </row>
    <row r="173" spans="1:11" ht="48.75" customHeight="1" thickBot="1" x14ac:dyDescent="0.3">
      <c r="A173" s="58"/>
      <c r="B173" s="61"/>
      <c r="C173" s="64"/>
      <c r="D173" s="33" t="s">
        <v>5</v>
      </c>
      <c r="E173" s="31">
        <f>F173+G173+H173+I173+J173</f>
        <v>744000</v>
      </c>
      <c r="F173" s="36">
        <v>177000</v>
      </c>
      <c r="G173" s="49">
        <v>132000</v>
      </c>
      <c r="H173" s="44">
        <v>114000</v>
      </c>
      <c r="I173" s="50">
        <v>129000</v>
      </c>
      <c r="J173" s="50">
        <v>192000</v>
      </c>
      <c r="K173" s="67"/>
    </row>
    <row r="174" spans="1:11" ht="34.5" customHeight="1" thickBot="1" x14ac:dyDescent="0.3">
      <c r="A174" s="58"/>
      <c r="B174" s="61"/>
      <c r="C174" s="64"/>
      <c r="D174" s="33" t="s">
        <v>6</v>
      </c>
      <c r="E174" s="31">
        <f t="shared" si="205"/>
        <v>0</v>
      </c>
      <c r="F174" s="36">
        <v>0</v>
      </c>
      <c r="G174" s="49">
        <v>0</v>
      </c>
      <c r="H174" s="44">
        <v>0</v>
      </c>
      <c r="I174" s="50">
        <v>0</v>
      </c>
      <c r="J174" s="50">
        <v>0</v>
      </c>
      <c r="K174" s="67"/>
    </row>
    <row r="175" spans="1:11" ht="26.25" customHeight="1" thickBot="1" x14ac:dyDescent="0.3">
      <c r="A175" s="59"/>
      <c r="B175" s="62"/>
      <c r="C175" s="65"/>
      <c r="D175" s="33" t="s">
        <v>7</v>
      </c>
      <c r="E175" s="31">
        <f>E171+E172+E173+E174</f>
        <v>744000</v>
      </c>
      <c r="F175" s="36">
        <f>F171+F172+F173+F174</f>
        <v>177000</v>
      </c>
      <c r="G175" s="49">
        <f t="shared" ref="G175:I175" si="206">G171+G172+G173+G174</f>
        <v>132000</v>
      </c>
      <c r="H175" s="44">
        <f t="shared" si="206"/>
        <v>114000</v>
      </c>
      <c r="I175" s="50">
        <f t="shared" si="206"/>
        <v>129000</v>
      </c>
      <c r="J175" s="50">
        <f t="shared" ref="J175" si="207">J171+J172+J173+J174</f>
        <v>192000</v>
      </c>
      <c r="K175" s="68"/>
    </row>
    <row r="176" spans="1:11" ht="50.25" customHeight="1" thickBot="1" x14ac:dyDescent="0.3">
      <c r="A176" s="57" t="s">
        <v>109</v>
      </c>
      <c r="B176" s="60" t="s">
        <v>243</v>
      </c>
      <c r="C176" s="63" t="s">
        <v>3</v>
      </c>
      <c r="D176" s="33" t="s">
        <v>29</v>
      </c>
      <c r="E176" s="31">
        <f>F176+G176+H176+I176</f>
        <v>0</v>
      </c>
      <c r="F176" s="36">
        <v>0</v>
      </c>
      <c r="G176" s="49">
        <v>0</v>
      </c>
      <c r="H176" s="44">
        <v>0</v>
      </c>
      <c r="I176" s="50">
        <v>0</v>
      </c>
      <c r="J176" s="50">
        <v>0</v>
      </c>
      <c r="K176" s="66"/>
    </row>
    <row r="177" spans="1:11" ht="52.5" customHeight="1" thickBot="1" x14ac:dyDescent="0.3">
      <c r="A177" s="58"/>
      <c r="B177" s="61"/>
      <c r="C177" s="64"/>
      <c r="D177" s="33" t="s">
        <v>4</v>
      </c>
      <c r="E177" s="31">
        <f t="shared" ref="E177:E179" si="208">F177+G177+H177+I177</f>
        <v>0</v>
      </c>
      <c r="F177" s="36">
        <v>0</v>
      </c>
      <c r="G177" s="49">
        <v>0</v>
      </c>
      <c r="H177" s="44">
        <v>0</v>
      </c>
      <c r="I177" s="50">
        <v>0</v>
      </c>
      <c r="J177" s="50">
        <v>0</v>
      </c>
      <c r="K177" s="67"/>
    </row>
    <row r="178" spans="1:11" ht="48" customHeight="1" thickBot="1" x14ac:dyDescent="0.3">
      <c r="A178" s="58"/>
      <c r="B178" s="61"/>
      <c r="C178" s="64"/>
      <c r="D178" s="33" t="s">
        <v>5</v>
      </c>
      <c r="E178" s="31">
        <f>F178+G178+H178+I178+J178</f>
        <v>57283600</v>
      </c>
      <c r="F178" s="36">
        <v>10648200</v>
      </c>
      <c r="G178" s="49">
        <v>11483700</v>
      </c>
      <c r="H178" s="44">
        <v>12249500</v>
      </c>
      <c r="I178" s="50">
        <v>13454500</v>
      </c>
      <c r="J178" s="50">
        <v>9447700</v>
      </c>
      <c r="K178" s="67"/>
    </row>
    <row r="179" spans="1:11" ht="36.75" customHeight="1" thickBot="1" x14ac:dyDescent="0.3">
      <c r="A179" s="58"/>
      <c r="B179" s="61"/>
      <c r="C179" s="64"/>
      <c r="D179" s="33" t="s">
        <v>6</v>
      </c>
      <c r="E179" s="31">
        <f t="shared" si="208"/>
        <v>0</v>
      </c>
      <c r="F179" s="36">
        <v>0</v>
      </c>
      <c r="G179" s="49">
        <v>0</v>
      </c>
      <c r="H179" s="44">
        <v>0</v>
      </c>
      <c r="I179" s="50">
        <v>0</v>
      </c>
      <c r="J179" s="50">
        <v>0</v>
      </c>
      <c r="K179" s="67"/>
    </row>
    <row r="180" spans="1:11" ht="28.5" customHeight="1" thickBot="1" x14ac:dyDescent="0.3">
      <c r="A180" s="59"/>
      <c r="B180" s="62"/>
      <c r="C180" s="65"/>
      <c r="D180" s="33" t="s">
        <v>7</v>
      </c>
      <c r="E180" s="31">
        <f t="shared" ref="E180:F180" si="209">E176+E177+E178+E179</f>
        <v>57283600</v>
      </c>
      <c r="F180" s="36">
        <f t="shared" si="209"/>
        <v>10648200</v>
      </c>
      <c r="G180" s="49">
        <f t="shared" ref="G180:I180" si="210">G176+G177+G178+G179</f>
        <v>11483700</v>
      </c>
      <c r="H180" s="44">
        <f t="shared" si="210"/>
        <v>12249500</v>
      </c>
      <c r="I180" s="50">
        <f t="shared" si="210"/>
        <v>13454500</v>
      </c>
      <c r="J180" s="50">
        <f t="shared" ref="J180" si="211">J176+J177+J178+J179</f>
        <v>9447700</v>
      </c>
      <c r="K180" s="68"/>
    </row>
    <row r="181" spans="1:11" ht="48" customHeight="1" thickBot="1" x14ac:dyDescent="0.3">
      <c r="A181" s="57" t="s">
        <v>110</v>
      </c>
      <c r="B181" s="60" t="s">
        <v>60</v>
      </c>
      <c r="C181" s="63" t="s">
        <v>3</v>
      </c>
      <c r="D181" s="33" t="s">
        <v>29</v>
      </c>
      <c r="E181" s="31">
        <f>F181+G181+H181+I181</f>
        <v>0</v>
      </c>
      <c r="F181" s="36">
        <v>0</v>
      </c>
      <c r="G181" s="49">
        <v>0</v>
      </c>
      <c r="H181" s="44">
        <v>0</v>
      </c>
      <c r="I181" s="50">
        <v>0</v>
      </c>
      <c r="J181" s="50">
        <v>0</v>
      </c>
      <c r="K181" s="66"/>
    </row>
    <row r="182" spans="1:11" ht="51" customHeight="1" thickBot="1" x14ac:dyDescent="0.3">
      <c r="A182" s="58"/>
      <c r="B182" s="61"/>
      <c r="C182" s="64"/>
      <c r="D182" s="33" t="s">
        <v>4</v>
      </c>
      <c r="E182" s="31">
        <f t="shared" ref="E182:E184" si="212">F182+G182+H182+I182</f>
        <v>2670525</v>
      </c>
      <c r="F182" s="36">
        <v>2670525</v>
      </c>
      <c r="G182" s="49">
        <v>0</v>
      </c>
      <c r="H182" s="44">
        <v>0</v>
      </c>
      <c r="I182" s="50">
        <v>0</v>
      </c>
      <c r="J182" s="50">
        <v>0</v>
      </c>
      <c r="K182" s="67"/>
    </row>
    <row r="183" spans="1:11" ht="53.25" customHeight="1" thickBot="1" x14ac:dyDescent="0.3">
      <c r="A183" s="58"/>
      <c r="B183" s="61"/>
      <c r="C183" s="64"/>
      <c r="D183" s="33" t="s">
        <v>5</v>
      </c>
      <c r="E183" s="31">
        <f>F183+G183+H183+I183+J183</f>
        <v>35455002</v>
      </c>
      <c r="F183" s="36">
        <v>3560700</v>
      </c>
      <c r="G183" s="49">
        <v>5383818</v>
      </c>
      <c r="H183" s="44">
        <v>7574424</v>
      </c>
      <c r="I183" s="50">
        <v>9468030</v>
      </c>
      <c r="J183" s="50">
        <v>9468030</v>
      </c>
      <c r="K183" s="67"/>
    </row>
    <row r="184" spans="1:11" ht="36" customHeight="1" thickBot="1" x14ac:dyDescent="0.3">
      <c r="A184" s="58"/>
      <c r="B184" s="61"/>
      <c r="C184" s="64"/>
      <c r="D184" s="33" t="s">
        <v>6</v>
      </c>
      <c r="E184" s="31">
        <f t="shared" si="212"/>
        <v>0</v>
      </c>
      <c r="F184" s="36">
        <v>0</v>
      </c>
      <c r="G184" s="49">
        <v>0</v>
      </c>
      <c r="H184" s="44">
        <v>0</v>
      </c>
      <c r="I184" s="50">
        <v>0</v>
      </c>
      <c r="J184" s="50">
        <v>0</v>
      </c>
      <c r="K184" s="67"/>
    </row>
    <row r="185" spans="1:11" ht="24.75" customHeight="1" thickBot="1" x14ac:dyDescent="0.3">
      <c r="A185" s="59"/>
      <c r="B185" s="62"/>
      <c r="C185" s="65"/>
      <c r="D185" s="33" t="s">
        <v>7</v>
      </c>
      <c r="E185" s="31">
        <f t="shared" ref="E185:F185" si="213">E181+E182+E183+E184</f>
        <v>38125527</v>
      </c>
      <c r="F185" s="36">
        <f t="shared" si="213"/>
        <v>6231225</v>
      </c>
      <c r="G185" s="49">
        <f t="shared" ref="G185:I185" si="214">G181+G182+G183+G184</f>
        <v>5383818</v>
      </c>
      <c r="H185" s="44">
        <f t="shared" si="214"/>
        <v>7574424</v>
      </c>
      <c r="I185" s="50">
        <f t="shared" si="214"/>
        <v>9468030</v>
      </c>
      <c r="J185" s="50">
        <f t="shared" ref="J185" si="215">J181+J182+J183+J184</f>
        <v>9468030</v>
      </c>
      <c r="K185" s="68"/>
    </row>
    <row r="186" spans="1:11" ht="48.75" customHeight="1" thickBot="1" x14ac:dyDescent="0.3">
      <c r="A186" s="86">
        <v>13</v>
      </c>
      <c r="B186" s="60" t="s">
        <v>112</v>
      </c>
      <c r="C186" s="63" t="s">
        <v>3</v>
      </c>
      <c r="D186" s="33" t="s">
        <v>29</v>
      </c>
      <c r="E186" s="31">
        <f t="shared" ref="E186:F189" si="216">E191</f>
        <v>0</v>
      </c>
      <c r="F186" s="36">
        <f t="shared" si="216"/>
        <v>0</v>
      </c>
      <c r="G186" s="49">
        <f t="shared" ref="G186:I186" si="217">G191</f>
        <v>0</v>
      </c>
      <c r="H186" s="44">
        <f t="shared" si="217"/>
        <v>0</v>
      </c>
      <c r="I186" s="50">
        <f t="shared" si="217"/>
        <v>0</v>
      </c>
      <c r="J186" s="50">
        <f t="shared" ref="J186" si="218">J191</f>
        <v>0</v>
      </c>
      <c r="K186" s="66">
        <v>31</v>
      </c>
    </row>
    <row r="187" spans="1:11" ht="48" customHeight="1" thickBot="1" x14ac:dyDescent="0.3">
      <c r="A187" s="87"/>
      <c r="B187" s="61"/>
      <c r="C187" s="64"/>
      <c r="D187" s="33" t="s">
        <v>4</v>
      </c>
      <c r="E187" s="31">
        <f t="shared" si="216"/>
        <v>708450.27</v>
      </c>
      <c r="F187" s="36">
        <f t="shared" si="216"/>
        <v>104766.88</v>
      </c>
      <c r="G187" s="49">
        <f>G192</f>
        <v>179853.63</v>
      </c>
      <c r="H187" s="44">
        <f t="shared" ref="H187:I187" si="219">H192</f>
        <v>135773.20000000001</v>
      </c>
      <c r="I187" s="50">
        <f t="shared" si="219"/>
        <v>141204.16</v>
      </c>
      <c r="J187" s="50">
        <f t="shared" ref="J187" si="220">J192</f>
        <v>146852.4</v>
      </c>
      <c r="K187" s="67"/>
    </row>
    <row r="188" spans="1:11" ht="48" customHeight="1" thickBot="1" x14ac:dyDescent="0.3">
      <c r="A188" s="87"/>
      <c r="B188" s="61"/>
      <c r="C188" s="64"/>
      <c r="D188" s="33" t="s">
        <v>5</v>
      </c>
      <c r="E188" s="31">
        <f t="shared" si="216"/>
        <v>0</v>
      </c>
      <c r="F188" s="36">
        <f t="shared" si="216"/>
        <v>0</v>
      </c>
      <c r="G188" s="49">
        <f t="shared" ref="G188:I188" si="221">G193</f>
        <v>0</v>
      </c>
      <c r="H188" s="44">
        <f t="shared" si="221"/>
        <v>0</v>
      </c>
      <c r="I188" s="50">
        <f t="shared" si="221"/>
        <v>0</v>
      </c>
      <c r="J188" s="50">
        <f t="shared" ref="J188" si="222">J193</f>
        <v>0</v>
      </c>
      <c r="K188" s="67"/>
    </row>
    <row r="189" spans="1:11" ht="33.75" customHeight="1" thickBot="1" x14ac:dyDescent="0.3">
      <c r="A189" s="87"/>
      <c r="B189" s="61"/>
      <c r="C189" s="64"/>
      <c r="D189" s="33" t="s">
        <v>6</v>
      </c>
      <c r="E189" s="31">
        <f t="shared" si="216"/>
        <v>0</v>
      </c>
      <c r="F189" s="36">
        <f t="shared" si="216"/>
        <v>0</v>
      </c>
      <c r="G189" s="49">
        <f t="shared" ref="G189:I189" si="223">G194</f>
        <v>0</v>
      </c>
      <c r="H189" s="44">
        <f t="shared" si="223"/>
        <v>0</v>
      </c>
      <c r="I189" s="50">
        <f t="shared" si="223"/>
        <v>0</v>
      </c>
      <c r="J189" s="50">
        <f t="shared" ref="J189" si="224">J194</f>
        <v>0</v>
      </c>
      <c r="K189" s="67"/>
    </row>
    <row r="190" spans="1:11" ht="25.5" customHeight="1" thickBot="1" x14ac:dyDescent="0.3">
      <c r="A190" s="88"/>
      <c r="B190" s="62"/>
      <c r="C190" s="65"/>
      <c r="D190" s="33" t="s">
        <v>7</v>
      </c>
      <c r="E190" s="31">
        <f t="shared" ref="E190:F190" si="225">E186+E187+E188+E189</f>
        <v>708450.27</v>
      </c>
      <c r="F190" s="36">
        <f t="shared" si="225"/>
        <v>104766.88</v>
      </c>
      <c r="G190" s="49">
        <f t="shared" ref="G190:I190" si="226">G186+G187+G188+G189</f>
        <v>179853.63</v>
      </c>
      <c r="H190" s="44">
        <f t="shared" si="226"/>
        <v>135773.20000000001</v>
      </c>
      <c r="I190" s="50">
        <f t="shared" si="226"/>
        <v>141204.16</v>
      </c>
      <c r="J190" s="50">
        <f t="shared" ref="J190" si="227">J186+J187+J188+J189</f>
        <v>146852.4</v>
      </c>
      <c r="K190" s="68"/>
    </row>
    <row r="191" spans="1:11" ht="48.75" customHeight="1" thickBot="1" x14ac:dyDescent="0.3">
      <c r="A191" s="57" t="s">
        <v>113</v>
      </c>
      <c r="B191" s="60" t="s">
        <v>12</v>
      </c>
      <c r="C191" s="63" t="s">
        <v>3</v>
      </c>
      <c r="D191" s="33" t="s">
        <v>29</v>
      </c>
      <c r="E191" s="31">
        <f>F191+G191+H191+I191</f>
        <v>0</v>
      </c>
      <c r="F191" s="36">
        <v>0</v>
      </c>
      <c r="G191" s="49">
        <v>0</v>
      </c>
      <c r="H191" s="44">
        <v>0</v>
      </c>
      <c r="I191" s="50">
        <v>0</v>
      </c>
      <c r="J191" s="50">
        <v>0</v>
      </c>
      <c r="K191" s="66"/>
    </row>
    <row r="192" spans="1:11" ht="46.5" customHeight="1" thickBot="1" x14ac:dyDescent="0.3">
      <c r="A192" s="58"/>
      <c r="B192" s="61"/>
      <c r="C192" s="64"/>
      <c r="D192" s="33" t="s">
        <v>4</v>
      </c>
      <c r="E192" s="31">
        <f>F192+G192+H192+I192+J192</f>
        <v>708450.27</v>
      </c>
      <c r="F192" s="36">
        <v>104766.88</v>
      </c>
      <c r="G192" s="49">
        <v>179853.63</v>
      </c>
      <c r="H192" s="44">
        <v>135773.20000000001</v>
      </c>
      <c r="I192" s="50">
        <v>141204.16</v>
      </c>
      <c r="J192" s="50">
        <v>146852.4</v>
      </c>
      <c r="K192" s="67"/>
    </row>
    <row r="193" spans="1:11" ht="44.25" customHeight="1" thickBot="1" x14ac:dyDescent="0.3">
      <c r="A193" s="58"/>
      <c r="B193" s="61"/>
      <c r="C193" s="64"/>
      <c r="D193" s="33" t="s">
        <v>5</v>
      </c>
      <c r="E193" s="31">
        <f t="shared" ref="E193:E194" si="228">F193+G193+H193+I193</f>
        <v>0</v>
      </c>
      <c r="F193" s="36">
        <v>0</v>
      </c>
      <c r="G193" s="49">
        <v>0</v>
      </c>
      <c r="H193" s="44">
        <v>0</v>
      </c>
      <c r="I193" s="50">
        <v>0</v>
      </c>
      <c r="J193" s="50">
        <v>0</v>
      </c>
      <c r="K193" s="67"/>
    </row>
    <row r="194" spans="1:11" ht="38.25" customHeight="1" thickBot="1" x14ac:dyDescent="0.3">
      <c r="A194" s="58"/>
      <c r="B194" s="61"/>
      <c r="C194" s="64"/>
      <c r="D194" s="33" t="s">
        <v>6</v>
      </c>
      <c r="E194" s="31">
        <f t="shared" si="228"/>
        <v>0</v>
      </c>
      <c r="F194" s="36">
        <v>0</v>
      </c>
      <c r="G194" s="49">
        <v>0</v>
      </c>
      <c r="H194" s="44">
        <v>0</v>
      </c>
      <c r="I194" s="50">
        <v>0</v>
      </c>
      <c r="J194" s="50">
        <v>0</v>
      </c>
      <c r="K194" s="67"/>
    </row>
    <row r="195" spans="1:11" ht="29.25" customHeight="1" thickBot="1" x14ac:dyDescent="0.3">
      <c r="A195" s="59"/>
      <c r="B195" s="62"/>
      <c r="C195" s="65"/>
      <c r="D195" s="33" t="s">
        <v>7</v>
      </c>
      <c r="E195" s="31">
        <f t="shared" ref="E195:F195" si="229">E191+E192+E193+E194</f>
        <v>708450.27</v>
      </c>
      <c r="F195" s="36">
        <f t="shared" si="229"/>
        <v>104766.88</v>
      </c>
      <c r="G195" s="49">
        <f t="shared" ref="G195:I195" si="230">G191+G192+G193+G194</f>
        <v>179853.63</v>
      </c>
      <c r="H195" s="44">
        <f t="shared" si="230"/>
        <v>135773.20000000001</v>
      </c>
      <c r="I195" s="50">
        <f t="shared" si="230"/>
        <v>141204.16</v>
      </c>
      <c r="J195" s="50">
        <f t="shared" ref="J195" si="231">J191+J192+J193+J194</f>
        <v>146852.4</v>
      </c>
      <c r="K195" s="68"/>
    </row>
    <row r="196" spans="1:11" ht="46.5" customHeight="1" thickBot="1" x14ac:dyDescent="0.3">
      <c r="A196" s="86">
        <v>14</v>
      </c>
      <c r="B196" s="60" t="s">
        <v>114</v>
      </c>
      <c r="C196" s="63" t="s">
        <v>3</v>
      </c>
      <c r="D196" s="33" t="s">
        <v>29</v>
      </c>
      <c r="E196" s="31">
        <f>E201+E206+E211+E216</f>
        <v>2507122.2400000002</v>
      </c>
      <c r="F196" s="31">
        <f t="shared" ref="F196:I196" si="232">F201+F206+F211+F216</f>
        <v>813319.05</v>
      </c>
      <c r="G196" s="31">
        <f t="shared" si="232"/>
        <v>964204</v>
      </c>
      <c r="H196" s="31">
        <f t="shared" si="232"/>
        <v>679599.19</v>
      </c>
      <c r="I196" s="31">
        <f t="shared" si="232"/>
        <v>50000</v>
      </c>
      <c r="J196" s="31">
        <f t="shared" ref="J196" si="233">J201+J206+J211+J216</f>
        <v>0</v>
      </c>
      <c r="K196" s="66" t="s">
        <v>234</v>
      </c>
    </row>
    <row r="197" spans="1:11" ht="46.5" customHeight="1" thickBot="1" x14ac:dyDescent="0.3">
      <c r="A197" s="87"/>
      <c r="B197" s="61"/>
      <c r="C197" s="64"/>
      <c r="D197" s="33" t="s">
        <v>4</v>
      </c>
      <c r="E197" s="31">
        <f t="shared" ref="E197:F199" si="234">E202+E207+E212</f>
        <v>0</v>
      </c>
      <c r="F197" s="36">
        <f t="shared" si="234"/>
        <v>0</v>
      </c>
      <c r="G197" s="49">
        <f t="shared" ref="G197:I197" si="235">G202+G207+G212</f>
        <v>0</v>
      </c>
      <c r="H197" s="44">
        <f t="shared" si="235"/>
        <v>0</v>
      </c>
      <c r="I197" s="50">
        <f t="shared" si="235"/>
        <v>0</v>
      </c>
      <c r="J197" s="50">
        <f t="shared" ref="J197" si="236">J202+J207+J212</f>
        <v>0</v>
      </c>
      <c r="K197" s="67"/>
    </row>
    <row r="198" spans="1:11" ht="48" customHeight="1" thickBot="1" x14ac:dyDescent="0.3">
      <c r="A198" s="87"/>
      <c r="B198" s="61"/>
      <c r="C198" s="64"/>
      <c r="D198" s="33" t="s">
        <v>5</v>
      </c>
      <c r="E198" s="31">
        <f t="shared" si="234"/>
        <v>0</v>
      </c>
      <c r="F198" s="36">
        <f t="shared" si="234"/>
        <v>0</v>
      </c>
      <c r="G198" s="49">
        <f t="shared" ref="G198:I198" si="237">G203+G208+G213</f>
        <v>0</v>
      </c>
      <c r="H198" s="44">
        <f t="shared" si="237"/>
        <v>0</v>
      </c>
      <c r="I198" s="50">
        <f t="shared" si="237"/>
        <v>0</v>
      </c>
      <c r="J198" s="50">
        <f t="shared" ref="J198" si="238">J203+J208+J213</f>
        <v>0</v>
      </c>
      <c r="K198" s="67"/>
    </row>
    <row r="199" spans="1:11" ht="39" customHeight="1" thickBot="1" x14ac:dyDescent="0.3">
      <c r="A199" s="87"/>
      <c r="B199" s="61"/>
      <c r="C199" s="64"/>
      <c r="D199" s="33" t="s">
        <v>6</v>
      </c>
      <c r="E199" s="31">
        <f t="shared" si="234"/>
        <v>0</v>
      </c>
      <c r="F199" s="36">
        <f t="shared" si="234"/>
        <v>0</v>
      </c>
      <c r="G199" s="49">
        <f t="shared" ref="G199:I199" si="239">G204+G209+G214</f>
        <v>0</v>
      </c>
      <c r="H199" s="44">
        <f t="shared" si="239"/>
        <v>0</v>
      </c>
      <c r="I199" s="50">
        <f t="shared" si="239"/>
        <v>0</v>
      </c>
      <c r="J199" s="50">
        <f t="shared" ref="J199" si="240">J204+J209+J214</f>
        <v>0</v>
      </c>
      <c r="K199" s="67"/>
    </row>
    <row r="200" spans="1:11" ht="29.25" customHeight="1" thickBot="1" x14ac:dyDescent="0.3">
      <c r="A200" s="88"/>
      <c r="B200" s="62"/>
      <c r="C200" s="65"/>
      <c r="D200" s="33" t="s">
        <v>7</v>
      </c>
      <c r="E200" s="31">
        <f>E196+E197+E198+E199</f>
        <v>2507122.2400000002</v>
      </c>
      <c r="F200" s="36">
        <f>F196+F197+F198+F199</f>
        <v>813319.05</v>
      </c>
      <c r="G200" s="49">
        <f t="shared" ref="G200:I200" si="241">G196+G197+G198+G199</f>
        <v>964204</v>
      </c>
      <c r="H200" s="44">
        <f t="shared" si="241"/>
        <v>679599.19</v>
      </c>
      <c r="I200" s="50">
        <f t="shared" si="241"/>
        <v>50000</v>
      </c>
      <c r="J200" s="50">
        <f t="shared" ref="J200" si="242">J196+J197+J198+J199</f>
        <v>0</v>
      </c>
      <c r="K200" s="68"/>
    </row>
    <row r="201" spans="1:11" ht="45" customHeight="1" thickBot="1" x14ac:dyDescent="0.3">
      <c r="A201" s="57" t="s">
        <v>115</v>
      </c>
      <c r="B201" s="60" t="s">
        <v>244</v>
      </c>
      <c r="C201" s="63" t="s">
        <v>3</v>
      </c>
      <c r="D201" s="33" t="s">
        <v>29</v>
      </c>
      <c r="E201" s="31">
        <f>F201+G201+H201+I201</f>
        <v>441520.8</v>
      </c>
      <c r="F201" s="36">
        <v>81224.800000000003</v>
      </c>
      <c r="G201" s="49">
        <v>105000</v>
      </c>
      <c r="H201" s="44">
        <v>205296</v>
      </c>
      <c r="I201" s="50">
        <v>50000</v>
      </c>
      <c r="J201" s="50">
        <v>0</v>
      </c>
      <c r="K201" s="66"/>
    </row>
    <row r="202" spans="1:11" ht="48.75" customHeight="1" thickBot="1" x14ac:dyDescent="0.3">
      <c r="A202" s="58"/>
      <c r="B202" s="61"/>
      <c r="C202" s="64"/>
      <c r="D202" s="33" t="s">
        <v>4</v>
      </c>
      <c r="E202" s="31">
        <f t="shared" ref="E202:E204" si="243">F202+G202+H202+I202</f>
        <v>0</v>
      </c>
      <c r="F202" s="36">
        <v>0</v>
      </c>
      <c r="G202" s="49">
        <v>0</v>
      </c>
      <c r="H202" s="44">
        <v>0</v>
      </c>
      <c r="I202" s="50">
        <v>0</v>
      </c>
      <c r="J202" s="50">
        <v>0</v>
      </c>
      <c r="K202" s="67"/>
    </row>
    <row r="203" spans="1:11" ht="49.5" customHeight="1" thickBot="1" x14ac:dyDescent="0.3">
      <c r="A203" s="58"/>
      <c r="B203" s="61"/>
      <c r="C203" s="64"/>
      <c r="D203" s="33" t="s">
        <v>5</v>
      </c>
      <c r="E203" s="31">
        <f t="shared" si="243"/>
        <v>0</v>
      </c>
      <c r="F203" s="36">
        <v>0</v>
      </c>
      <c r="G203" s="49">
        <v>0</v>
      </c>
      <c r="H203" s="44">
        <v>0</v>
      </c>
      <c r="I203" s="50">
        <v>0</v>
      </c>
      <c r="J203" s="50">
        <v>0</v>
      </c>
      <c r="K203" s="67"/>
    </row>
    <row r="204" spans="1:11" ht="36" customHeight="1" thickBot="1" x14ac:dyDescent="0.3">
      <c r="A204" s="58"/>
      <c r="B204" s="61"/>
      <c r="C204" s="64"/>
      <c r="D204" s="33" t="s">
        <v>6</v>
      </c>
      <c r="E204" s="31">
        <f t="shared" si="243"/>
        <v>0</v>
      </c>
      <c r="F204" s="36">
        <v>0</v>
      </c>
      <c r="G204" s="49">
        <v>0</v>
      </c>
      <c r="H204" s="44">
        <v>0</v>
      </c>
      <c r="I204" s="50">
        <v>0</v>
      </c>
      <c r="J204" s="50">
        <v>0</v>
      </c>
      <c r="K204" s="67"/>
    </row>
    <row r="205" spans="1:11" ht="24.75" customHeight="1" thickBot="1" x14ac:dyDescent="0.3">
      <c r="A205" s="59"/>
      <c r="B205" s="62"/>
      <c r="C205" s="65"/>
      <c r="D205" s="33" t="s">
        <v>7</v>
      </c>
      <c r="E205" s="31">
        <f>E201+E202+E203+E204</f>
        <v>441520.8</v>
      </c>
      <c r="F205" s="36">
        <f>F201+F202+F203+F204</f>
        <v>81224.800000000003</v>
      </c>
      <c r="G205" s="49">
        <f t="shared" ref="G205:I205" si="244">G201+G202+G203+G204</f>
        <v>105000</v>
      </c>
      <c r="H205" s="44">
        <f t="shared" si="244"/>
        <v>205296</v>
      </c>
      <c r="I205" s="50">
        <f t="shared" si="244"/>
        <v>50000</v>
      </c>
      <c r="J205" s="50">
        <f t="shared" ref="J205" si="245">J201+J202+J203+J204</f>
        <v>0</v>
      </c>
      <c r="K205" s="68"/>
    </row>
    <row r="206" spans="1:11" ht="45" customHeight="1" thickBot="1" x14ac:dyDescent="0.3">
      <c r="A206" s="57" t="s">
        <v>116</v>
      </c>
      <c r="B206" s="60" t="s">
        <v>11</v>
      </c>
      <c r="C206" s="63" t="s">
        <v>3</v>
      </c>
      <c r="D206" s="33" t="s">
        <v>29</v>
      </c>
      <c r="E206" s="31">
        <f>F206+G206+H206+I206</f>
        <v>218000</v>
      </c>
      <c r="F206" s="36">
        <v>108000</v>
      </c>
      <c r="G206" s="49">
        <v>60000</v>
      </c>
      <c r="H206" s="44">
        <v>50000</v>
      </c>
      <c r="I206" s="50">
        <v>0</v>
      </c>
      <c r="J206" s="50">
        <v>0</v>
      </c>
      <c r="K206" s="66"/>
    </row>
    <row r="207" spans="1:11" ht="48.75" customHeight="1" thickBot="1" x14ac:dyDescent="0.3">
      <c r="A207" s="58"/>
      <c r="B207" s="61"/>
      <c r="C207" s="64"/>
      <c r="D207" s="33" t="s">
        <v>4</v>
      </c>
      <c r="E207" s="31">
        <f t="shared" ref="E207:E209" si="246">F207+G207+H207+I207</f>
        <v>0</v>
      </c>
      <c r="F207" s="36">
        <v>0</v>
      </c>
      <c r="G207" s="49">
        <v>0</v>
      </c>
      <c r="H207" s="44">
        <v>0</v>
      </c>
      <c r="I207" s="50">
        <v>0</v>
      </c>
      <c r="J207" s="50">
        <v>0</v>
      </c>
      <c r="K207" s="67"/>
    </row>
    <row r="208" spans="1:11" ht="48" customHeight="1" thickBot="1" x14ac:dyDescent="0.3">
      <c r="A208" s="58"/>
      <c r="B208" s="61"/>
      <c r="C208" s="64"/>
      <c r="D208" s="33" t="s">
        <v>5</v>
      </c>
      <c r="E208" s="31">
        <f t="shared" si="246"/>
        <v>0</v>
      </c>
      <c r="F208" s="36">
        <v>0</v>
      </c>
      <c r="G208" s="49">
        <v>0</v>
      </c>
      <c r="H208" s="44">
        <v>0</v>
      </c>
      <c r="I208" s="50">
        <v>0</v>
      </c>
      <c r="J208" s="50">
        <v>0</v>
      </c>
      <c r="K208" s="67"/>
    </row>
    <row r="209" spans="1:11" ht="33" customHeight="1" thickBot="1" x14ac:dyDescent="0.3">
      <c r="A209" s="58"/>
      <c r="B209" s="61"/>
      <c r="C209" s="64"/>
      <c r="D209" s="33" t="s">
        <v>6</v>
      </c>
      <c r="E209" s="31">
        <f t="shared" si="246"/>
        <v>0</v>
      </c>
      <c r="F209" s="36">
        <v>0</v>
      </c>
      <c r="G209" s="49">
        <v>0</v>
      </c>
      <c r="H209" s="44">
        <v>0</v>
      </c>
      <c r="I209" s="50">
        <v>0</v>
      </c>
      <c r="J209" s="50">
        <v>0</v>
      </c>
      <c r="K209" s="67"/>
    </row>
    <row r="210" spans="1:11" ht="28.5" customHeight="1" thickBot="1" x14ac:dyDescent="0.3">
      <c r="A210" s="59"/>
      <c r="B210" s="62"/>
      <c r="C210" s="65"/>
      <c r="D210" s="33" t="s">
        <v>7</v>
      </c>
      <c r="E210" s="31">
        <f t="shared" ref="E210:F210" si="247">E206+E207+E208+E209</f>
        <v>218000</v>
      </c>
      <c r="F210" s="36">
        <f t="shared" si="247"/>
        <v>108000</v>
      </c>
      <c r="G210" s="49">
        <f t="shared" ref="G210:I210" si="248">G206+G207+G208+G209</f>
        <v>60000</v>
      </c>
      <c r="H210" s="44">
        <f t="shared" si="248"/>
        <v>50000</v>
      </c>
      <c r="I210" s="50">
        <f t="shared" si="248"/>
        <v>0</v>
      </c>
      <c r="J210" s="50">
        <f t="shared" ref="J210" si="249">J206+J207+J208+J209</f>
        <v>0</v>
      </c>
      <c r="K210" s="68"/>
    </row>
    <row r="211" spans="1:11" ht="48.75" customHeight="1" thickBot="1" x14ac:dyDescent="0.3">
      <c r="A211" s="57" t="s">
        <v>117</v>
      </c>
      <c r="B211" s="60" t="s">
        <v>245</v>
      </c>
      <c r="C211" s="63" t="s">
        <v>3</v>
      </c>
      <c r="D211" s="33" t="s">
        <v>29</v>
      </c>
      <c r="E211" s="31">
        <f>F211+G211+H211+I211</f>
        <v>1585417.44</v>
      </c>
      <c r="F211" s="36">
        <v>624094.25</v>
      </c>
      <c r="G211" s="49">
        <v>620220</v>
      </c>
      <c r="H211" s="44">
        <v>341103.19</v>
      </c>
      <c r="I211" s="50">
        <v>0</v>
      </c>
      <c r="J211" s="50">
        <v>0</v>
      </c>
      <c r="K211" s="66"/>
    </row>
    <row r="212" spans="1:11" ht="49.5" customHeight="1" thickBot="1" x14ac:dyDescent="0.3">
      <c r="A212" s="58"/>
      <c r="B212" s="61"/>
      <c r="C212" s="64"/>
      <c r="D212" s="33" t="s">
        <v>4</v>
      </c>
      <c r="E212" s="31">
        <f t="shared" ref="E212:E214" si="250">F212+G212+H212+I212</f>
        <v>0</v>
      </c>
      <c r="F212" s="36">
        <v>0</v>
      </c>
      <c r="G212" s="49">
        <v>0</v>
      </c>
      <c r="H212" s="44">
        <v>0</v>
      </c>
      <c r="I212" s="50">
        <v>0</v>
      </c>
      <c r="J212" s="50">
        <v>0</v>
      </c>
      <c r="K212" s="67"/>
    </row>
    <row r="213" spans="1:11" ht="48" customHeight="1" thickBot="1" x14ac:dyDescent="0.3">
      <c r="A213" s="58"/>
      <c r="B213" s="61"/>
      <c r="C213" s="64"/>
      <c r="D213" s="33" t="s">
        <v>5</v>
      </c>
      <c r="E213" s="31">
        <f t="shared" si="250"/>
        <v>0</v>
      </c>
      <c r="F213" s="36">
        <v>0</v>
      </c>
      <c r="G213" s="49">
        <v>0</v>
      </c>
      <c r="H213" s="44">
        <v>0</v>
      </c>
      <c r="I213" s="50">
        <v>0</v>
      </c>
      <c r="J213" s="50">
        <v>0</v>
      </c>
      <c r="K213" s="67"/>
    </row>
    <row r="214" spans="1:11" ht="37.5" customHeight="1" thickBot="1" x14ac:dyDescent="0.3">
      <c r="A214" s="58"/>
      <c r="B214" s="61"/>
      <c r="C214" s="64"/>
      <c r="D214" s="33" t="s">
        <v>6</v>
      </c>
      <c r="E214" s="31">
        <f t="shared" si="250"/>
        <v>0</v>
      </c>
      <c r="F214" s="36">
        <v>0</v>
      </c>
      <c r="G214" s="49">
        <v>0</v>
      </c>
      <c r="H214" s="44">
        <v>0</v>
      </c>
      <c r="I214" s="50">
        <v>0</v>
      </c>
      <c r="J214" s="50">
        <v>0</v>
      </c>
      <c r="K214" s="67"/>
    </row>
    <row r="215" spans="1:11" ht="27" customHeight="1" thickBot="1" x14ac:dyDescent="0.3">
      <c r="A215" s="59"/>
      <c r="B215" s="62"/>
      <c r="C215" s="65"/>
      <c r="D215" s="33" t="s">
        <v>7</v>
      </c>
      <c r="E215" s="31">
        <f>E211+E212+E213+E214</f>
        <v>1585417.44</v>
      </c>
      <c r="F215" s="36">
        <f>F211+F212+F213+F214</f>
        <v>624094.25</v>
      </c>
      <c r="G215" s="49">
        <f t="shared" ref="G215:I215" si="251">G211+G212+G213+G214</f>
        <v>620220</v>
      </c>
      <c r="H215" s="44">
        <f t="shared" si="251"/>
        <v>341103.19</v>
      </c>
      <c r="I215" s="50">
        <f t="shared" si="251"/>
        <v>0</v>
      </c>
      <c r="J215" s="50">
        <f t="shared" ref="J215" si="252">J211+J212+J213+J214</f>
        <v>0</v>
      </c>
      <c r="K215" s="68"/>
    </row>
    <row r="216" spans="1:11" ht="50.25" customHeight="1" thickBot="1" x14ac:dyDescent="0.3">
      <c r="A216" s="57" t="s">
        <v>233</v>
      </c>
      <c r="B216" s="60" t="s">
        <v>246</v>
      </c>
      <c r="C216" s="63" t="s">
        <v>3</v>
      </c>
      <c r="D216" s="33" t="s">
        <v>29</v>
      </c>
      <c r="E216" s="31">
        <f>F216+G216+H216+I216</f>
        <v>262184</v>
      </c>
      <c r="F216" s="36">
        <v>0</v>
      </c>
      <c r="G216" s="49">
        <v>178984</v>
      </c>
      <c r="H216" s="44">
        <v>83200</v>
      </c>
      <c r="I216" s="50">
        <v>0</v>
      </c>
      <c r="J216" s="50">
        <v>0</v>
      </c>
      <c r="K216" s="66"/>
    </row>
    <row r="217" spans="1:11" ht="51" customHeight="1" thickBot="1" x14ac:dyDescent="0.3">
      <c r="A217" s="58"/>
      <c r="B217" s="61"/>
      <c r="C217" s="64"/>
      <c r="D217" s="33" t="s">
        <v>4</v>
      </c>
      <c r="E217" s="31">
        <f t="shared" ref="E217:E219" si="253">F217+G217+H217+I217</f>
        <v>0</v>
      </c>
      <c r="F217" s="36">
        <v>0</v>
      </c>
      <c r="G217" s="49">
        <v>0</v>
      </c>
      <c r="H217" s="44">
        <v>0</v>
      </c>
      <c r="I217" s="50">
        <v>0</v>
      </c>
      <c r="J217" s="50">
        <v>0</v>
      </c>
      <c r="K217" s="67"/>
    </row>
    <row r="218" spans="1:11" ht="50.25" customHeight="1" thickBot="1" x14ac:dyDescent="0.3">
      <c r="A218" s="58"/>
      <c r="B218" s="61"/>
      <c r="C218" s="64"/>
      <c r="D218" s="33" t="s">
        <v>5</v>
      </c>
      <c r="E218" s="31">
        <f t="shared" si="253"/>
        <v>0</v>
      </c>
      <c r="F218" s="36">
        <v>0</v>
      </c>
      <c r="G218" s="49">
        <v>0</v>
      </c>
      <c r="H218" s="44">
        <v>0</v>
      </c>
      <c r="I218" s="50">
        <v>0</v>
      </c>
      <c r="J218" s="50">
        <v>0</v>
      </c>
      <c r="K218" s="67"/>
    </row>
    <row r="219" spans="1:11" ht="37.5" customHeight="1" thickBot="1" x14ac:dyDescent="0.3">
      <c r="A219" s="58"/>
      <c r="B219" s="61"/>
      <c r="C219" s="64"/>
      <c r="D219" s="33" t="s">
        <v>6</v>
      </c>
      <c r="E219" s="31">
        <f t="shared" si="253"/>
        <v>0</v>
      </c>
      <c r="F219" s="36">
        <v>0</v>
      </c>
      <c r="G219" s="49">
        <v>0</v>
      </c>
      <c r="H219" s="44">
        <v>0</v>
      </c>
      <c r="I219" s="50">
        <v>0</v>
      </c>
      <c r="J219" s="50">
        <v>0</v>
      </c>
      <c r="K219" s="67"/>
    </row>
    <row r="220" spans="1:11" ht="27" customHeight="1" thickBot="1" x14ac:dyDescent="0.3">
      <c r="A220" s="59"/>
      <c r="B220" s="62"/>
      <c r="C220" s="65"/>
      <c r="D220" s="33" t="s">
        <v>7</v>
      </c>
      <c r="E220" s="31">
        <f>E216+E217+E218+E219</f>
        <v>262184</v>
      </c>
      <c r="F220" s="36">
        <f>F216+F217+F218+F219</f>
        <v>0</v>
      </c>
      <c r="G220" s="49">
        <f t="shared" ref="G220:I220" si="254">G216+G217+G218+G219</f>
        <v>178984</v>
      </c>
      <c r="H220" s="44">
        <f t="shared" si="254"/>
        <v>83200</v>
      </c>
      <c r="I220" s="50">
        <f t="shared" si="254"/>
        <v>0</v>
      </c>
      <c r="J220" s="50">
        <f t="shared" ref="J220" si="255">J216+J217+J218+J219</f>
        <v>0</v>
      </c>
      <c r="K220" s="68"/>
    </row>
    <row r="221" spans="1:11" ht="46.5" customHeight="1" thickBot="1" x14ac:dyDescent="0.3">
      <c r="A221" s="86">
        <v>15</v>
      </c>
      <c r="B221" s="60" t="s">
        <v>118</v>
      </c>
      <c r="C221" s="63" t="s">
        <v>3</v>
      </c>
      <c r="D221" s="33" t="s">
        <v>29</v>
      </c>
      <c r="E221" s="31">
        <f t="shared" ref="E221:F224" si="256">E226+E256</f>
        <v>108487.08</v>
      </c>
      <c r="F221" s="36">
        <f t="shared" si="256"/>
        <v>49087.08</v>
      </c>
      <c r="G221" s="49">
        <f t="shared" ref="G221:I221" si="257">G226+G256</f>
        <v>41900</v>
      </c>
      <c r="H221" s="44">
        <f t="shared" si="257"/>
        <v>53100</v>
      </c>
      <c r="I221" s="50">
        <f t="shared" si="257"/>
        <v>0</v>
      </c>
      <c r="J221" s="50">
        <f t="shared" ref="J221" si="258">J226+J256</f>
        <v>0</v>
      </c>
      <c r="K221" s="66" t="s">
        <v>168</v>
      </c>
    </row>
    <row r="222" spans="1:11" ht="48.75" customHeight="1" thickBot="1" x14ac:dyDescent="0.3">
      <c r="A222" s="87"/>
      <c r="B222" s="61"/>
      <c r="C222" s="64"/>
      <c r="D222" s="33" t="s">
        <v>4</v>
      </c>
      <c r="E222" s="31">
        <f t="shared" si="256"/>
        <v>0</v>
      </c>
      <c r="F222" s="36">
        <f t="shared" si="256"/>
        <v>0</v>
      </c>
      <c r="G222" s="49">
        <f t="shared" ref="G222:I222" si="259">G227+G257</f>
        <v>0</v>
      </c>
      <c r="H222" s="44">
        <f t="shared" si="259"/>
        <v>0</v>
      </c>
      <c r="I222" s="50">
        <f t="shared" si="259"/>
        <v>0</v>
      </c>
      <c r="J222" s="50">
        <f t="shared" ref="J222" si="260">J227+J257</f>
        <v>0</v>
      </c>
      <c r="K222" s="67"/>
    </row>
    <row r="223" spans="1:11" ht="45.75" customHeight="1" thickBot="1" x14ac:dyDescent="0.3">
      <c r="A223" s="87"/>
      <c r="B223" s="61"/>
      <c r="C223" s="64"/>
      <c r="D223" s="33" t="s">
        <v>5</v>
      </c>
      <c r="E223" s="31">
        <f t="shared" si="256"/>
        <v>769516</v>
      </c>
      <c r="F223" s="36">
        <f t="shared" si="256"/>
        <v>150296</v>
      </c>
      <c r="G223" s="49">
        <f t="shared" ref="G223:I223" si="261">G228+G258</f>
        <v>150296</v>
      </c>
      <c r="H223" s="44">
        <f t="shared" si="261"/>
        <v>156308</v>
      </c>
      <c r="I223" s="50">
        <f t="shared" si="261"/>
        <v>156308</v>
      </c>
      <c r="J223" s="50">
        <f t="shared" ref="J223" si="262">J228+J258</f>
        <v>156308</v>
      </c>
      <c r="K223" s="67"/>
    </row>
    <row r="224" spans="1:11" ht="37.5" customHeight="1" thickBot="1" x14ac:dyDescent="0.3">
      <c r="A224" s="87"/>
      <c r="B224" s="61"/>
      <c r="C224" s="64"/>
      <c r="D224" s="33" t="s">
        <v>6</v>
      </c>
      <c r="E224" s="31">
        <f t="shared" si="256"/>
        <v>0</v>
      </c>
      <c r="F224" s="36">
        <f t="shared" si="256"/>
        <v>0</v>
      </c>
      <c r="G224" s="49">
        <f t="shared" ref="G224:I224" si="263">G229+G259</f>
        <v>0</v>
      </c>
      <c r="H224" s="44">
        <f t="shared" si="263"/>
        <v>0</v>
      </c>
      <c r="I224" s="50">
        <f t="shared" si="263"/>
        <v>0</v>
      </c>
      <c r="J224" s="50">
        <f t="shared" ref="J224" si="264">J229+J259</f>
        <v>0</v>
      </c>
      <c r="K224" s="67"/>
    </row>
    <row r="225" spans="1:11" ht="27" customHeight="1" thickBot="1" x14ac:dyDescent="0.3">
      <c r="A225" s="88"/>
      <c r="B225" s="62"/>
      <c r="C225" s="65"/>
      <c r="D225" s="33" t="s">
        <v>7</v>
      </c>
      <c r="E225" s="31">
        <f t="shared" ref="E225:F225" si="265">E221+E222+E223+E224</f>
        <v>878003.08</v>
      </c>
      <c r="F225" s="36">
        <f t="shared" si="265"/>
        <v>199383.08000000002</v>
      </c>
      <c r="G225" s="49">
        <f t="shared" ref="G225:I225" si="266">G221+G222+G223+G224</f>
        <v>192196</v>
      </c>
      <c r="H225" s="44">
        <f t="shared" si="266"/>
        <v>209408</v>
      </c>
      <c r="I225" s="50">
        <f t="shared" si="266"/>
        <v>156308</v>
      </c>
      <c r="J225" s="50">
        <f t="shared" ref="J225" si="267">J221+J222+J223+J224</f>
        <v>156308</v>
      </c>
      <c r="K225" s="68"/>
    </row>
    <row r="226" spans="1:11" ht="46.5" customHeight="1" thickBot="1" x14ac:dyDescent="0.3">
      <c r="A226" s="57" t="s">
        <v>119</v>
      </c>
      <c r="B226" s="60" t="s">
        <v>61</v>
      </c>
      <c r="C226" s="63" t="s">
        <v>3</v>
      </c>
      <c r="D226" s="33" t="s">
        <v>29</v>
      </c>
      <c r="E226" s="31">
        <f>F226+G226+H226+I226</f>
        <v>0</v>
      </c>
      <c r="F226" s="36">
        <v>0</v>
      </c>
      <c r="G226" s="49">
        <v>0</v>
      </c>
      <c r="H226" s="44">
        <v>0</v>
      </c>
      <c r="I226" s="50">
        <v>0</v>
      </c>
      <c r="J226" s="50">
        <v>0</v>
      </c>
      <c r="K226" s="66"/>
    </row>
    <row r="227" spans="1:11" ht="50.25" customHeight="1" thickBot="1" x14ac:dyDescent="0.3">
      <c r="A227" s="58"/>
      <c r="B227" s="61"/>
      <c r="C227" s="64"/>
      <c r="D227" s="33" t="s">
        <v>4</v>
      </c>
      <c r="E227" s="31">
        <f t="shared" ref="E227:E229" si="268">F227+G227+H227+I227</f>
        <v>0</v>
      </c>
      <c r="F227" s="36">
        <v>0</v>
      </c>
      <c r="G227" s="49">
        <v>0</v>
      </c>
      <c r="H227" s="44">
        <v>0</v>
      </c>
      <c r="I227" s="50">
        <v>0</v>
      </c>
      <c r="J227" s="50">
        <v>0</v>
      </c>
      <c r="K227" s="67"/>
    </row>
    <row r="228" spans="1:11" ht="50.25" customHeight="1" thickBot="1" x14ac:dyDescent="0.3">
      <c r="A228" s="58"/>
      <c r="B228" s="61"/>
      <c r="C228" s="64"/>
      <c r="D228" s="33" t="s">
        <v>5</v>
      </c>
      <c r="E228" s="31">
        <f>F228+G228+H228+I228+J228</f>
        <v>769516</v>
      </c>
      <c r="F228" s="36">
        <v>150296</v>
      </c>
      <c r="G228" s="49">
        <v>150296</v>
      </c>
      <c r="H228" s="44">
        <v>156308</v>
      </c>
      <c r="I228" s="50">
        <v>156308</v>
      </c>
      <c r="J228" s="50">
        <v>156308</v>
      </c>
      <c r="K228" s="67"/>
    </row>
    <row r="229" spans="1:11" ht="36" customHeight="1" thickBot="1" x14ac:dyDescent="0.3">
      <c r="A229" s="58"/>
      <c r="B229" s="61"/>
      <c r="C229" s="64"/>
      <c r="D229" s="33" t="s">
        <v>6</v>
      </c>
      <c r="E229" s="31">
        <f t="shared" si="268"/>
        <v>0</v>
      </c>
      <c r="F229" s="36">
        <v>0</v>
      </c>
      <c r="G229" s="49">
        <v>0</v>
      </c>
      <c r="H229" s="44">
        <v>0</v>
      </c>
      <c r="I229" s="50">
        <v>0</v>
      </c>
      <c r="J229" s="50">
        <v>0</v>
      </c>
      <c r="K229" s="67"/>
    </row>
    <row r="230" spans="1:11" ht="27" customHeight="1" thickBot="1" x14ac:dyDescent="0.3">
      <c r="A230" s="59"/>
      <c r="B230" s="62"/>
      <c r="C230" s="65"/>
      <c r="D230" s="33" t="s">
        <v>7</v>
      </c>
      <c r="E230" s="31">
        <f t="shared" ref="E230:F230" si="269">E226+E227+E228+E229</f>
        <v>769516</v>
      </c>
      <c r="F230" s="36">
        <f t="shared" si="269"/>
        <v>150296</v>
      </c>
      <c r="G230" s="49">
        <f t="shared" ref="G230:I230" si="270">G226+G227+G228+G229</f>
        <v>150296</v>
      </c>
      <c r="H230" s="44">
        <f t="shared" si="270"/>
        <v>156308</v>
      </c>
      <c r="I230" s="50">
        <f t="shared" si="270"/>
        <v>156308</v>
      </c>
      <c r="J230" s="50">
        <f t="shared" ref="J230" si="271">J226+J227+J228+J229</f>
        <v>156308</v>
      </c>
      <c r="K230" s="68"/>
    </row>
    <row r="231" spans="1:11" ht="48.75" customHeight="1" thickBot="1" x14ac:dyDescent="0.3">
      <c r="A231" s="57"/>
      <c r="B231" s="72" t="s">
        <v>178</v>
      </c>
      <c r="C231" s="63" t="s">
        <v>3</v>
      </c>
      <c r="D231" s="33" t="s">
        <v>29</v>
      </c>
      <c r="E231" s="31">
        <f>E236+E246+E251+E241</f>
        <v>144087.07999999999</v>
      </c>
      <c r="F231" s="36">
        <f>F236+F246+F251+F241</f>
        <v>49087.08</v>
      </c>
      <c r="G231" s="49">
        <f t="shared" ref="G231:I231" si="272">G236+G246+G251+G241</f>
        <v>41900</v>
      </c>
      <c r="H231" s="44">
        <f t="shared" si="272"/>
        <v>53100</v>
      </c>
      <c r="I231" s="50">
        <f t="shared" si="272"/>
        <v>0</v>
      </c>
      <c r="J231" s="50">
        <f t="shared" ref="J231" si="273">J236+J246+J251+J241</f>
        <v>0</v>
      </c>
      <c r="K231" s="66"/>
    </row>
    <row r="232" spans="1:11" ht="50.25" customHeight="1" thickBot="1" x14ac:dyDescent="0.3">
      <c r="A232" s="58"/>
      <c r="B232" s="78"/>
      <c r="C232" s="64"/>
      <c r="D232" s="33" t="s">
        <v>4</v>
      </c>
      <c r="E232" s="31">
        <f t="shared" ref="E232:F234" si="274">E237+E247+E252</f>
        <v>0</v>
      </c>
      <c r="F232" s="36">
        <f t="shared" si="274"/>
        <v>0</v>
      </c>
      <c r="G232" s="49">
        <f t="shared" ref="G232:I232" si="275">G237+G247+G252</f>
        <v>0</v>
      </c>
      <c r="H232" s="44">
        <f t="shared" si="275"/>
        <v>0</v>
      </c>
      <c r="I232" s="50">
        <f t="shared" si="275"/>
        <v>0</v>
      </c>
      <c r="J232" s="50">
        <f t="shared" ref="J232" si="276">J237+J247+J252</f>
        <v>0</v>
      </c>
      <c r="K232" s="67"/>
    </row>
    <row r="233" spans="1:11" ht="46.5" customHeight="1" thickBot="1" x14ac:dyDescent="0.3">
      <c r="A233" s="58"/>
      <c r="B233" s="78"/>
      <c r="C233" s="64"/>
      <c r="D233" s="33" t="s">
        <v>5</v>
      </c>
      <c r="E233" s="31">
        <f t="shared" si="274"/>
        <v>0</v>
      </c>
      <c r="F233" s="36">
        <f t="shared" si="274"/>
        <v>0</v>
      </c>
      <c r="G233" s="49">
        <f t="shared" ref="G233:I233" si="277">G238+G248+G253</f>
        <v>0</v>
      </c>
      <c r="H233" s="44">
        <f t="shared" si="277"/>
        <v>0</v>
      </c>
      <c r="I233" s="50">
        <f t="shared" si="277"/>
        <v>0</v>
      </c>
      <c r="J233" s="50">
        <f t="shared" ref="J233" si="278">J238+J248+J253</f>
        <v>0</v>
      </c>
      <c r="K233" s="67"/>
    </row>
    <row r="234" spans="1:11" ht="37.5" customHeight="1" thickBot="1" x14ac:dyDescent="0.3">
      <c r="A234" s="58"/>
      <c r="B234" s="78"/>
      <c r="C234" s="64"/>
      <c r="D234" s="33" t="s">
        <v>6</v>
      </c>
      <c r="E234" s="31">
        <f t="shared" si="274"/>
        <v>0</v>
      </c>
      <c r="F234" s="36">
        <f t="shared" si="274"/>
        <v>0</v>
      </c>
      <c r="G234" s="49">
        <f t="shared" ref="G234:I234" si="279">G239+G249+G254</f>
        <v>0</v>
      </c>
      <c r="H234" s="44">
        <f t="shared" si="279"/>
        <v>0</v>
      </c>
      <c r="I234" s="50">
        <f t="shared" si="279"/>
        <v>0</v>
      </c>
      <c r="J234" s="50">
        <f t="shared" ref="J234" si="280">J239+J249+J254</f>
        <v>0</v>
      </c>
      <c r="K234" s="67"/>
    </row>
    <row r="235" spans="1:11" ht="27" customHeight="1" thickBot="1" x14ac:dyDescent="0.3">
      <c r="A235" s="59"/>
      <c r="B235" s="78"/>
      <c r="C235" s="65"/>
      <c r="D235" s="33" t="s">
        <v>7</v>
      </c>
      <c r="E235" s="31">
        <f t="shared" ref="E235:F235" si="281">E231+E232+E233+E234</f>
        <v>144087.07999999999</v>
      </c>
      <c r="F235" s="36">
        <f t="shared" si="281"/>
        <v>49087.08</v>
      </c>
      <c r="G235" s="49">
        <f t="shared" ref="G235:I235" si="282">G231+G232+G233+G234</f>
        <v>41900</v>
      </c>
      <c r="H235" s="44">
        <f t="shared" si="282"/>
        <v>53100</v>
      </c>
      <c r="I235" s="50">
        <f t="shared" si="282"/>
        <v>0</v>
      </c>
      <c r="J235" s="50">
        <f t="shared" ref="J235" si="283">J231+J232+J233+J234</f>
        <v>0</v>
      </c>
      <c r="K235" s="68"/>
    </row>
    <row r="236" spans="1:11" ht="44.25" customHeight="1" x14ac:dyDescent="0.25">
      <c r="A236" s="129" t="s">
        <v>35</v>
      </c>
      <c r="B236" s="105"/>
      <c r="C236" s="107" t="s">
        <v>3</v>
      </c>
      <c r="D236" s="22" t="s">
        <v>29</v>
      </c>
      <c r="E236" s="11">
        <f>F236+G236+H236+I236</f>
        <v>14000</v>
      </c>
      <c r="F236" s="37">
        <v>3000</v>
      </c>
      <c r="G236" s="47">
        <v>2500</v>
      </c>
      <c r="H236" s="10">
        <v>8500</v>
      </c>
      <c r="I236" s="48">
        <v>0</v>
      </c>
      <c r="J236" s="48">
        <v>0</v>
      </c>
      <c r="K236" s="54"/>
    </row>
    <row r="237" spans="1:11" ht="45" customHeight="1" x14ac:dyDescent="0.25">
      <c r="A237" s="130"/>
      <c r="B237" s="106"/>
      <c r="C237" s="108"/>
      <c r="D237" s="23" t="s">
        <v>4</v>
      </c>
      <c r="E237" s="10">
        <f t="shared" ref="E237:E239" si="284">F237+G237+H237+I237</f>
        <v>0</v>
      </c>
      <c r="F237" s="38">
        <v>0</v>
      </c>
      <c r="G237" s="47">
        <v>0</v>
      </c>
      <c r="H237" s="10">
        <v>0</v>
      </c>
      <c r="I237" s="48">
        <v>0</v>
      </c>
      <c r="J237" s="48">
        <v>0</v>
      </c>
      <c r="K237" s="55"/>
    </row>
    <row r="238" spans="1:11" ht="47.25" customHeight="1" x14ac:dyDescent="0.25">
      <c r="A238" s="130"/>
      <c r="B238" s="106"/>
      <c r="C238" s="108"/>
      <c r="D238" s="23" t="s">
        <v>5</v>
      </c>
      <c r="E238" s="10">
        <f t="shared" si="284"/>
        <v>0</v>
      </c>
      <c r="F238" s="38">
        <v>0</v>
      </c>
      <c r="G238" s="47">
        <v>0</v>
      </c>
      <c r="H238" s="10">
        <v>0</v>
      </c>
      <c r="I238" s="48">
        <v>0</v>
      </c>
      <c r="J238" s="48">
        <v>0</v>
      </c>
      <c r="K238" s="55"/>
    </row>
    <row r="239" spans="1:11" ht="39" customHeight="1" x14ac:dyDescent="0.25">
      <c r="A239" s="130"/>
      <c r="B239" s="106"/>
      <c r="C239" s="108"/>
      <c r="D239" s="23" t="s">
        <v>6</v>
      </c>
      <c r="E239" s="10">
        <f t="shared" si="284"/>
        <v>0</v>
      </c>
      <c r="F239" s="38">
        <v>0</v>
      </c>
      <c r="G239" s="47">
        <v>0</v>
      </c>
      <c r="H239" s="10">
        <v>0</v>
      </c>
      <c r="I239" s="48">
        <v>0</v>
      </c>
      <c r="J239" s="48">
        <v>0</v>
      </c>
      <c r="K239" s="55"/>
    </row>
    <row r="240" spans="1:11" ht="27" customHeight="1" thickBot="1" x14ac:dyDescent="0.3">
      <c r="A240" s="130"/>
      <c r="B240" s="106"/>
      <c r="C240" s="108"/>
      <c r="D240" s="24" t="s">
        <v>7</v>
      </c>
      <c r="E240" s="12">
        <f t="shared" ref="E240:F240" si="285">E236+E237+E238+E239</f>
        <v>14000</v>
      </c>
      <c r="F240" s="39">
        <f t="shared" si="285"/>
        <v>3000</v>
      </c>
      <c r="G240" s="47">
        <f t="shared" ref="G240:I240" si="286">G236+G237+G238+G239</f>
        <v>2500</v>
      </c>
      <c r="H240" s="10">
        <f t="shared" si="286"/>
        <v>8500</v>
      </c>
      <c r="I240" s="48">
        <f t="shared" si="286"/>
        <v>0</v>
      </c>
      <c r="J240" s="48">
        <f t="shared" ref="J240" si="287">J236+J237+J238+J239</f>
        <v>0</v>
      </c>
      <c r="K240" s="56"/>
    </row>
    <row r="241" spans="1:11" ht="50.25" customHeight="1" x14ac:dyDescent="0.25">
      <c r="A241" s="103"/>
      <c r="B241" s="105"/>
      <c r="C241" s="107" t="s">
        <v>195</v>
      </c>
      <c r="D241" s="22" t="s">
        <v>29</v>
      </c>
      <c r="E241" s="11">
        <f>F241+G241+H241+I241</f>
        <v>0</v>
      </c>
      <c r="F241" s="37">
        <v>0</v>
      </c>
      <c r="G241" s="47">
        <v>0</v>
      </c>
      <c r="H241" s="10">
        <v>0</v>
      </c>
      <c r="I241" s="48">
        <v>0</v>
      </c>
      <c r="J241" s="48">
        <v>0</v>
      </c>
      <c r="K241" s="54"/>
    </row>
    <row r="242" spans="1:11" ht="51" customHeight="1" x14ac:dyDescent="0.25">
      <c r="A242" s="104"/>
      <c r="B242" s="106"/>
      <c r="C242" s="108"/>
      <c r="D242" s="23" t="s">
        <v>4</v>
      </c>
      <c r="E242" s="10">
        <f t="shared" ref="E242:E244" si="288">F242+G242+H242+I242</f>
        <v>0</v>
      </c>
      <c r="F242" s="38">
        <v>0</v>
      </c>
      <c r="G242" s="47">
        <v>0</v>
      </c>
      <c r="H242" s="10">
        <v>0</v>
      </c>
      <c r="I242" s="48">
        <v>0</v>
      </c>
      <c r="J242" s="48">
        <v>0</v>
      </c>
      <c r="K242" s="55"/>
    </row>
    <row r="243" spans="1:11" ht="45" customHeight="1" x14ac:dyDescent="0.25">
      <c r="A243" s="104"/>
      <c r="B243" s="106"/>
      <c r="C243" s="108"/>
      <c r="D243" s="23" t="s">
        <v>5</v>
      </c>
      <c r="E243" s="10">
        <f t="shared" si="288"/>
        <v>0</v>
      </c>
      <c r="F243" s="38">
        <v>0</v>
      </c>
      <c r="G243" s="47">
        <v>0</v>
      </c>
      <c r="H243" s="10">
        <v>0</v>
      </c>
      <c r="I243" s="48">
        <v>0</v>
      </c>
      <c r="J243" s="48">
        <v>0</v>
      </c>
      <c r="K243" s="55"/>
    </row>
    <row r="244" spans="1:11" ht="42" customHeight="1" x14ac:dyDescent="0.25">
      <c r="A244" s="104"/>
      <c r="B244" s="106"/>
      <c r="C244" s="108"/>
      <c r="D244" s="23" t="s">
        <v>6</v>
      </c>
      <c r="E244" s="10">
        <f t="shared" si="288"/>
        <v>0</v>
      </c>
      <c r="F244" s="38">
        <v>0</v>
      </c>
      <c r="G244" s="47">
        <v>0</v>
      </c>
      <c r="H244" s="10">
        <v>0</v>
      </c>
      <c r="I244" s="48">
        <v>0</v>
      </c>
      <c r="J244" s="48">
        <v>0</v>
      </c>
      <c r="K244" s="55"/>
    </row>
    <row r="245" spans="1:11" ht="27" customHeight="1" thickBot="1" x14ac:dyDescent="0.3">
      <c r="A245" s="104"/>
      <c r="B245" s="106"/>
      <c r="C245" s="108"/>
      <c r="D245" s="24" t="s">
        <v>7</v>
      </c>
      <c r="E245" s="12">
        <f t="shared" ref="E245:I245" si="289">E241+E242+E243+E244</f>
        <v>0</v>
      </c>
      <c r="F245" s="39">
        <f t="shared" si="289"/>
        <v>0</v>
      </c>
      <c r="G245" s="47">
        <f t="shared" si="289"/>
        <v>0</v>
      </c>
      <c r="H245" s="10">
        <f t="shared" si="289"/>
        <v>0</v>
      </c>
      <c r="I245" s="48">
        <f t="shared" si="289"/>
        <v>0</v>
      </c>
      <c r="J245" s="48">
        <f t="shared" ref="J245" si="290">J241+J242+J243+J244</f>
        <v>0</v>
      </c>
      <c r="K245" s="56"/>
    </row>
    <row r="246" spans="1:11" ht="45.75" customHeight="1" x14ac:dyDescent="0.25">
      <c r="A246" s="103"/>
      <c r="B246" s="105"/>
      <c r="C246" s="107" t="s">
        <v>33</v>
      </c>
      <c r="D246" s="22" t="s">
        <v>29</v>
      </c>
      <c r="E246" s="11">
        <f>F246+G246+H246+I246</f>
        <v>114500</v>
      </c>
      <c r="F246" s="37">
        <v>40000</v>
      </c>
      <c r="G246" s="47">
        <v>38500</v>
      </c>
      <c r="H246" s="10">
        <v>36000</v>
      </c>
      <c r="I246" s="48">
        <v>0</v>
      </c>
      <c r="J246" s="48">
        <v>0</v>
      </c>
      <c r="K246" s="54"/>
    </row>
    <row r="247" spans="1:11" ht="46.5" customHeight="1" x14ac:dyDescent="0.25">
      <c r="A247" s="104"/>
      <c r="B247" s="106"/>
      <c r="C247" s="108"/>
      <c r="D247" s="23" t="s">
        <v>4</v>
      </c>
      <c r="E247" s="10">
        <f t="shared" ref="E247:E249" si="291">F247+G247+H247+I247</f>
        <v>0</v>
      </c>
      <c r="F247" s="38">
        <v>0</v>
      </c>
      <c r="G247" s="47">
        <v>0</v>
      </c>
      <c r="H247" s="10">
        <v>0</v>
      </c>
      <c r="I247" s="48">
        <v>0</v>
      </c>
      <c r="J247" s="48">
        <v>0</v>
      </c>
      <c r="K247" s="55"/>
    </row>
    <row r="248" spans="1:11" ht="45.75" customHeight="1" x14ac:dyDescent="0.25">
      <c r="A248" s="104"/>
      <c r="B248" s="106"/>
      <c r="C248" s="108"/>
      <c r="D248" s="23" t="s">
        <v>5</v>
      </c>
      <c r="E248" s="10">
        <f t="shared" si="291"/>
        <v>0</v>
      </c>
      <c r="F248" s="38">
        <v>0</v>
      </c>
      <c r="G248" s="47">
        <v>0</v>
      </c>
      <c r="H248" s="10">
        <v>0</v>
      </c>
      <c r="I248" s="48">
        <v>0</v>
      </c>
      <c r="J248" s="48">
        <v>0</v>
      </c>
      <c r="K248" s="55"/>
    </row>
    <row r="249" spans="1:11" ht="38.25" customHeight="1" x14ac:dyDescent="0.25">
      <c r="A249" s="104"/>
      <c r="B249" s="106"/>
      <c r="C249" s="108"/>
      <c r="D249" s="23" t="s">
        <v>6</v>
      </c>
      <c r="E249" s="10">
        <f t="shared" si="291"/>
        <v>0</v>
      </c>
      <c r="F249" s="38">
        <v>0</v>
      </c>
      <c r="G249" s="47">
        <v>0</v>
      </c>
      <c r="H249" s="10">
        <v>0</v>
      </c>
      <c r="I249" s="48">
        <v>0</v>
      </c>
      <c r="J249" s="48">
        <v>0</v>
      </c>
      <c r="K249" s="55"/>
    </row>
    <row r="250" spans="1:11" ht="27" customHeight="1" thickBot="1" x14ac:dyDescent="0.3">
      <c r="A250" s="104"/>
      <c r="B250" s="106"/>
      <c r="C250" s="108"/>
      <c r="D250" s="24" t="s">
        <v>7</v>
      </c>
      <c r="E250" s="12">
        <f t="shared" ref="E250:F250" si="292">E246+E247+E248+E249</f>
        <v>114500</v>
      </c>
      <c r="F250" s="39">
        <f t="shared" si="292"/>
        <v>40000</v>
      </c>
      <c r="G250" s="47">
        <f t="shared" ref="G250:I250" si="293">G246+G247+G248+G249</f>
        <v>38500</v>
      </c>
      <c r="H250" s="10">
        <f t="shared" si="293"/>
        <v>36000</v>
      </c>
      <c r="I250" s="48">
        <f t="shared" si="293"/>
        <v>0</v>
      </c>
      <c r="J250" s="48">
        <f t="shared" ref="J250" si="294">J246+J247+J248+J249</f>
        <v>0</v>
      </c>
      <c r="K250" s="56"/>
    </row>
    <row r="251" spans="1:11" ht="48" customHeight="1" x14ac:dyDescent="0.25">
      <c r="A251" s="103"/>
      <c r="B251" s="105"/>
      <c r="C251" s="107" t="s">
        <v>34</v>
      </c>
      <c r="D251" s="30" t="s">
        <v>29</v>
      </c>
      <c r="E251" s="16">
        <f>F251+G251+H251+I251</f>
        <v>15587.08</v>
      </c>
      <c r="F251" s="40">
        <v>6087.08</v>
      </c>
      <c r="G251" s="47">
        <v>900</v>
      </c>
      <c r="H251" s="10">
        <v>8600</v>
      </c>
      <c r="I251" s="48">
        <v>0</v>
      </c>
      <c r="J251" s="48">
        <v>0</v>
      </c>
      <c r="K251" s="54"/>
    </row>
    <row r="252" spans="1:11" ht="45" customHeight="1" x14ac:dyDescent="0.25">
      <c r="A252" s="104"/>
      <c r="B252" s="106"/>
      <c r="C252" s="108"/>
      <c r="D252" s="23" t="s">
        <v>4</v>
      </c>
      <c r="E252" s="10">
        <f t="shared" ref="E252:E254" si="295">F252+G252+H252+I252</f>
        <v>0</v>
      </c>
      <c r="F252" s="38">
        <v>0</v>
      </c>
      <c r="G252" s="47">
        <v>0</v>
      </c>
      <c r="H252" s="10">
        <v>0</v>
      </c>
      <c r="I252" s="48">
        <v>0</v>
      </c>
      <c r="J252" s="48">
        <v>0</v>
      </c>
      <c r="K252" s="55"/>
    </row>
    <row r="253" spans="1:11" ht="45" customHeight="1" x14ac:dyDescent="0.25">
      <c r="A253" s="104"/>
      <c r="B253" s="106"/>
      <c r="C253" s="108"/>
      <c r="D253" s="23" t="s">
        <v>5</v>
      </c>
      <c r="E253" s="10">
        <f t="shared" si="295"/>
        <v>0</v>
      </c>
      <c r="F253" s="38">
        <v>0</v>
      </c>
      <c r="G253" s="47">
        <v>0</v>
      </c>
      <c r="H253" s="10">
        <v>0</v>
      </c>
      <c r="I253" s="48">
        <v>0</v>
      </c>
      <c r="J253" s="48">
        <v>0</v>
      </c>
      <c r="K253" s="55"/>
    </row>
    <row r="254" spans="1:11" ht="35.25" customHeight="1" x14ac:dyDescent="0.25">
      <c r="A254" s="104"/>
      <c r="B254" s="106"/>
      <c r="C254" s="108"/>
      <c r="D254" s="23" t="s">
        <v>6</v>
      </c>
      <c r="E254" s="10">
        <f t="shared" si="295"/>
        <v>0</v>
      </c>
      <c r="F254" s="38">
        <v>0</v>
      </c>
      <c r="G254" s="47">
        <v>0</v>
      </c>
      <c r="H254" s="10">
        <v>0</v>
      </c>
      <c r="I254" s="48">
        <v>0</v>
      </c>
      <c r="J254" s="48">
        <v>0</v>
      </c>
      <c r="K254" s="55"/>
    </row>
    <row r="255" spans="1:11" ht="27" customHeight="1" thickBot="1" x14ac:dyDescent="0.3">
      <c r="A255" s="104"/>
      <c r="B255" s="106"/>
      <c r="C255" s="108"/>
      <c r="D255" s="24" t="s">
        <v>7</v>
      </c>
      <c r="E255" s="12">
        <f t="shared" ref="E255:F255" si="296">E251+E252+E253+E254</f>
        <v>15587.08</v>
      </c>
      <c r="F255" s="39">
        <f t="shared" si="296"/>
        <v>6087.08</v>
      </c>
      <c r="G255" s="47">
        <f t="shared" ref="G255:I255" si="297">G251+G252+G253+G254</f>
        <v>900</v>
      </c>
      <c r="H255" s="10">
        <f t="shared" si="297"/>
        <v>8600</v>
      </c>
      <c r="I255" s="48">
        <f t="shared" si="297"/>
        <v>0</v>
      </c>
      <c r="J255" s="48">
        <f t="shared" ref="J255" si="298">J251+J252+J253+J254</f>
        <v>0</v>
      </c>
      <c r="K255" s="56"/>
    </row>
    <row r="256" spans="1:11" ht="51" customHeight="1" thickBot="1" x14ac:dyDescent="0.3">
      <c r="A256" s="57" t="s">
        <v>167</v>
      </c>
      <c r="B256" s="60" t="s">
        <v>247</v>
      </c>
      <c r="C256" s="63" t="s">
        <v>248</v>
      </c>
      <c r="D256" s="33" t="s">
        <v>29</v>
      </c>
      <c r="E256" s="31">
        <f t="shared" ref="E256:F259" si="299">E261+E266</f>
        <v>108487.08</v>
      </c>
      <c r="F256" s="36">
        <f t="shared" si="299"/>
        <v>49087.08</v>
      </c>
      <c r="G256" s="49">
        <f>G261+G266+G271</f>
        <v>41900</v>
      </c>
      <c r="H256" s="44">
        <f t="shared" ref="H256:I256" si="300">H261+H266</f>
        <v>53100</v>
      </c>
      <c r="I256" s="50">
        <f t="shared" si="300"/>
        <v>0</v>
      </c>
      <c r="J256" s="50">
        <f t="shared" ref="J256" si="301">J261+J266</f>
        <v>0</v>
      </c>
      <c r="K256" s="66"/>
    </row>
    <row r="257" spans="1:11" ht="45" customHeight="1" thickBot="1" x14ac:dyDescent="0.3">
      <c r="A257" s="58"/>
      <c r="B257" s="61"/>
      <c r="C257" s="64"/>
      <c r="D257" s="33" t="s">
        <v>4</v>
      </c>
      <c r="E257" s="31">
        <f t="shared" si="299"/>
        <v>0</v>
      </c>
      <c r="F257" s="36">
        <f t="shared" si="299"/>
        <v>0</v>
      </c>
      <c r="G257" s="49">
        <f t="shared" ref="G257:I257" si="302">G262+G267</f>
        <v>0</v>
      </c>
      <c r="H257" s="44">
        <f t="shared" si="302"/>
        <v>0</v>
      </c>
      <c r="I257" s="50">
        <f t="shared" si="302"/>
        <v>0</v>
      </c>
      <c r="J257" s="50">
        <f t="shared" ref="J257" si="303">J262+J267</f>
        <v>0</v>
      </c>
      <c r="K257" s="67"/>
    </row>
    <row r="258" spans="1:11" ht="46.5" customHeight="1" thickBot="1" x14ac:dyDescent="0.3">
      <c r="A258" s="58"/>
      <c r="B258" s="61"/>
      <c r="C258" s="64"/>
      <c r="D258" s="33" t="s">
        <v>5</v>
      </c>
      <c r="E258" s="31">
        <f t="shared" si="299"/>
        <v>0</v>
      </c>
      <c r="F258" s="36">
        <f t="shared" si="299"/>
        <v>0</v>
      </c>
      <c r="G258" s="49">
        <f t="shared" ref="G258:I258" si="304">G263+G268</f>
        <v>0</v>
      </c>
      <c r="H258" s="44">
        <f t="shared" si="304"/>
        <v>0</v>
      </c>
      <c r="I258" s="50">
        <f t="shared" si="304"/>
        <v>0</v>
      </c>
      <c r="J258" s="50">
        <f t="shared" ref="J258" si="305">J263+J268</f>
        <v>0</v>
      </c>
      <c r="K258" s="67"/>
    </row>
    <row r="259" spans="1:11" ht="37.5" customHeight="1" thickBot="1" x14ac:dyDescent="0.3">
      <c r="A259" s="58"/>
      <c r="B259" s="61"/>
      <c r="C259" s="64"/>
      <c r="D259" s="33" t="s">
        <v>6</v>
      </c>
      <c r="E259" s="31">
        <f t="shared" si="299"/>
        <v>0</v>
      </c>
      <c r="F259" s="36">
        <f t="shared" si="299"/>
        <v>0</v>
      </c>
      <c r="G259" s="49">
        <f t="shared" ref="G259:I259" si="306">G264+G269</f>
        <v>0</v>
      </c>
      <c r="H259" s="44">
        <f t="shared" si="306"/>
        <v>0</v>
      </c>
      <c r="I259" s="50">
        <f t="shared" si="306"/>
        <v>0</v>
      </c>
      <c r="J259" s="50">
        <f t="shared" ref="J259" si="307">J264+J269</f>
        <v>0</v>
      </c>
      <c r="K259" s="67"/>
    </row>
    <row r="260" spans="1:11" ht="44.25" customHeight="1" thickBot="1" x14ac:dyDescent="0.3">
      <c r="A260" s="59"/>
      <c r="B260" s="62"/>
      <c r="C260" s="65"/>
      <c r="D260" s="33" t="s">
        <v>7</v>
      </c>
      <c r="E260" s="31">
        <f t="shared" ref="E260:F260" si="308">E256+E257+E258+E259</f>
        <v>108487.08</v>
      </c>
      <c r="F260" s="36">
        <f t="shared" si="308"/>
        <v>49087.08</v>
      </c>
      <c r="G260" s="49">
        <f t="shared" ref="G260:I260" si="309">G256+G257+G258+G259</f>
        <v>41900</v>
      </c>
      <c r="H260" s="44">
        <f t="shared" si="309"/>
        <v>53100</v>
      </c>
      <c r="I260" s="50">
        <f t="shared" si="309"/>
        <v>0</v>
      </c>
      <c r="J260" s="50">
        <f t="shared" ref="J260" si="310">J256+J257+J258+J259</f>
        <v>0</v>
      </c>
      <c r="K260" s="68"/>
    </row>
    <row r="261" spans="1:11" ht="56.25" customHeight="1" thickBot="1" x14ac:dyDescent="0.3">
      <c r="A261" s="70" t="s">
        <v>169</v>
      </c>
      <c r="B261" s="78" t="s">
        <v>25</v>
      </c>
      <c r="C261" s="124" t="s">
        <v>249</v>
      </c>
      <c r="D261" s="13" t="s">
        <v>29</v>
      </c>
      <c r="E261" s="4">
        <f>F261+G261+H261+I261</f>
        <v>52187.08</v>
      </c>
      <c r="F261" s="35">
        <v>43387.08</v>
      </c>
      <c r="G261" s="47">
        <v>2900</v>
      </c>
      <c r="H261" s="10">
        <v>5900</v>
      </c>
      <c r="I261" s="48">
        <v>0</v>
      </c>
      <c r="J261" s="48">
        <v>0</v>
      </c>
      <c r="K261" s="54"/>
    </row>
    <row r="262" spans="1:11" ht="63.75" customHeight="1" thickBot="1" x14ac:dyDescent="0.3">
      <c r="A262" s="70"/>
      <c r="B262" s="78"/>
      <c r="C262" s="125"/>
      <c r="D262" s="13" t="s">
        <v>4</v>
      </c>
      <c r="E262" s="4">
        <f t="shared" ref="E262:E264" si="311">F262+G262+H262+I262</f>
        <v>0</v>
      </c>
      <c r="F262" s="35">
        <v>0</v>
      </c>
      <c r="G262" s="47">
        <v>0</v>
      </c>
      <c r="H262" s="10">
        <v>0</v>
      </c>
      <c r="I262" s="48">
        <v>0</v>
      </c>
      <c r="J262" s="48">
        <v>0</v>
      </c>
      <c r="K262" s="55"/>
    </row>
    <row r="263" spans="1:11" ht="57" customHeight="1" thickBot="1" x14ac:dyDescent="0.3">
      <c r="A263" s="70"/>
      <c r="B263" s="78"/>
      <c r="C263" s="125"/>
      <c r="D263" s="13" t="s">
        <v>5</v>
      </c>
      <c r="E263" s="4">
        <f t="shared" si="311"/>
        <v>0</v>
      </c>
      <c r="F263" s="35">
        <v>0</v>
      </c>
      <c r="G263" s="47">
        <v>0</v>
      </c>
      <c r="H263" s="10">
        <v>0</v>
      </c>
      <c r="I263" s="48">
        <v>0</v>
      </c>
      <c r="J263" s="48">
        <v>0</v>
      </c>
      <c r="K263" s="55"/>
    </row>
    <row r="264" spans="1:11" ht="56.25" customHeight="1" thickBot="1" x14ac:dyDescent="0.3">
      <c r="A264" s="70"/>
      <c r="B264" s="78"/>
      <c r="C264" s="125"/>
      <c r="D264" s="13" t="s">
        <v>6</v>
      </c>
      <c r="E264" s="4">
        <f t="shared" si="311"/>
        <v>0</v>
      </c>
      <c r="F264" s="35">
        <v>0</v>
      </c>
      <c r="G264" s="47">
        <v>0</v>
      </c>
      <c r="H264" s="10">
        <v>0</v>
      </c>
      <c r="I264" s="48">
        <v>0</v>
      </c>
      <c r="J264" s="48">
        <v>0</v>
      </c>
      <c r="K264" s="55"/>
    </row>
    <row r="265" spans="1:11" ht="41.25" customHeight="1" thickBot="1" x14ac:dyDescent="0.3">
      <c r="A265" s="71"/>
      <c r="B265" s="79"/>
      <c r="C265" s="126"/>
      <c r="D265" s="13" t="s">
        <v>7</v>
      </c>
      <c r="E265" s="4">
        <f t="shared" ref="E265:F265" si="312">E261+E262+E263+E264</f>
        <v>52187.08</v>
      </c>
      <c r="F265" s="35">
        <f t="shared" si="312"/>
        <v>43387.08</v>
      </c>
      <c r="G265" s="47">
        <f t="shared" ref="G265:I265" si="313">G261+G262+G263+G264</f>
        <v>2900</v>
      </c>
      <c r="H265" s="10">
        <f t="shared" si="313"/>
        <v>5900</v>
      </c>
      <c r="I265" s="48">
        <f t="shared" si="313"/>
        <v>0</v>
      </c>
      <c r="J265" s="48">
        <f t="shared" ref="J265" si="314">J261+J262+J263+J264</f>
        <v>0</v>
      </c>
      <c r="K265" s="56"/>
    </row>
    <row r="266" spans="1:11" ht="52.5" customHeight="1" thickBot="1" x14ac:dyDescent="0.3">
      <c r="A266" s="69" t="s">
        <v>170</v>
      </c>
      <c r="B266" s="72" t="s">
        <v>41</v>
      </c>
      <c r="C266" s="72" t="s">
        <v>280</v>
      </c>
      <c r="D266" s="13" t="s">
        <v>29</v>
      </c>
      <c r="E266" s="4">
        <f>F266+G266+H266+I266</f>
        <v>56300</v>
      </c>
      <c r="F266" s="35">
        <v>5700</v>
      </c>
      <c r="G266" s="47">
        <v>3400</v>
      </c>
      <c r="H266" s="10">
        <v>47200</v>
      </c>
      <c r="I266" s="48">
        <v>0</v>
      </c>
      <c r="J266" s="48">
        <v>0</v>
      </c>
      <c r="K266" s="54"/>
    </row>
    <row r="267" spans="1:11" ht="52.5" customHeight="1" thickBot="1" x14ac:dyDescent="0.3">
      <c r="A267" s="127"/>
      <c r="B267" s="73"/>
      <c r="C267" s="73"/>
      <c r="D267" s="13" t="s">
        <v>4</v>
      </c>
      <c r="E267" s="4">
        <f t="shared" ref="E267:E269" si="315">F267+G267+H267+I267</f>
        <v>0</v>
      </c>
      <c r="F267" s="35">
        <v>0</v>
      </c>
      <c r="G267" s="47">
        <v>0</v>
      </c>
      <c r="H267" s="10">
        <v>0</v>
      </c>
      <c r="I267" s="48">
        <v>0</v>
      </c>
      <c r="J267" s="48">
        <v>0</v>
      </c>
      <c r="K267" s="55"/>
    </row>
    <row r="268" spans="1:11" ht="54" customHeight="1" thickBot="1" x14ac:dyDescent="0.3">
      <c r="A268" s="127"/>
      <c r="B268" s="73"/>
      <c r="C268" s="73"/>
      <c r="D268" s="13" t="s">
        <v>5</v>
      </c>
      <c r="E268" s="4">
        <f t="shared" si="315"/>
        <v>0</v>
      </c>
      <c r="F268" s="35">
        <v>0</v>
      </c>
      <c r="G268" s="47">
        <v>0</v>
      </c>
      <c r="H268" s="10">
        <v>0</v>
      </c>
      <c r="I268" s="48">
        <v>0</v>
      </c>
      <c r="J268" s="48">
        <v>0</v>
      </c>
      <c r="K268" s="55"/>
    </row>
    <row r="269" spans="1:11" ht="41.25" customHeight="1" thickBot="1" x14ac:dyDescent="0.3">
      <c r="A269" s="127"/>
      <c r="B269" s="73"/>
      <c r="C269" s="73"/>
      <c r="D269" s="13" t="s">
        <v>6</v>
      </c>
      <c r="E269" s="4">
        <f t="shared" si="315"/>
        <v>0</v>
      </c>
      <c r="F269" s="35">
        <v>0</v>
      </c>
      <c r="G269" s="47">
        <v>0</v>
      </c>
      <c r="H269" s="10">
        <v>0</v>
      </c>
      <c r="I269" s="48">
        <v>0</v>
      </c>
      <c r="J269" s="48">
        <v>0</v>
      </c>
      <c r="K269" s="55"/>
    </row>
    <row r="270" spans="1:11" ht="30" customHeight="1" thickBot="1" x14ac:dyDescent="0.3">
      <c r="A270" s="128"/>
      <c r="B270" s="74"/>
      <c r="C270" s="74"/>
      <c r="D270" s="13" t="s">
        <v>7</v>
      </c>
      <c r="E270" s="4">
        <f t="shared" ref="E270:F270" si="316">E266+E267+E268+E269</f>
        <v>56300</v>
      </c>
      <c r="F270" s="35">
        <f t="shared" si="316"/>
        <v>5700</v>
      </c>
      <c r="G270" s="47">
        <f t="shared" ref="G270:I270" si="317">G266+G267+G268+G269</f>
        <v>3400</v>
      </c>
      <c r="H270" s="10">
        <f t="shared" si="317"/>
        <v>47200</v>
      </c>
      <c r="I270" s="48">
        <f t="shared" si="317"/>
        <v>0</v>
      </c>
      <c r="J270" s="48">
        <f t="shared" ref="J270" si="318">J266+J267+J268+J269</f>
        <v>0</v>
      </c>
      <c r="K270" s="56"/>
    </row>
    <row r="271" spans="1:11" ht="50.25" customHeight="1" thickBot="1" x14ac:dyDescent="0.3">
      <c r="A271" s="69" t="s">
        <v>224</v>
      </c>
      <c r="B271" s="72" t="s">
        <v>225</v>
      </c>
      <c r="C271" s="72" t="s">
        <v>235</v>
      </c>
      <c r="D271" s="13" t="s">
        <v>29</v>
      </c>
      <c r="E271" s="4">
        <f>F271+G271+H271+I271</f>
        <v>35600</v>
      </c>
      <c r="F271" s="35">
        <v>0</v>
      </c>
      <c r="G271" s="47">
        <v>35600</v>
      </c>
      <c r="H271" s="10">
        <v>0</v>
      </c>
      <c r="I271" s="48">
        <v>0</v>
      </c>
      <c r="J271" s="48">
        <v>0</v>
      </c>
      <c r="K271" s="54"/>
    </row>
    <row r="272" spans="1:11" ht="49.5" customHeight="1" thickBot="1" x14ac:dyDescent="0.3">
      <c r="A272" s="127"/>
      <c r="B272" s="73"/>
      <c r="C272" s="73"/>
      <c r="D272" s="13" t="s">
        <v>4</v>
      </c>
      <c r="E272" s="4">
        <f t="shared" ref="E272:E274" si="319">F272+G272+H272+I272</f>
        <v>0</v>
      </c>
      <c r="F272" s="35">
        <v>0</v>
      </c>
      <c r="G272" s="47">
        <v>0</v>
      </c>
      <c r="H272" s="10">
        <v>0</v>
      </c>
      <c r="I272" s="48">
        <v>0</v>
      </c>
      <c r="J272" s="48">
        <v>0</v>
      </c>
      <c r="K272" s="55"/>
    </row>
    <row r="273" spans="1:11" ht="46.5" customHeight="1" thickBot="1" x14ac:dyDescent="0.3">
      <c r="A273" s="127"/>
      <c r="B273" s="73"/>
      <c r="C273" s="73"/>
      <c r="D273" s="13" t="s">
        <v>5</v>
      </c>
      <c r="E273" s="4">
        <f t="shared" si="319"/>
        <v>0</v>
      </c>
      <c r="F273" s="35">
        <v>0</v>
      </c>
      <c r="G273" s="47">
        <v>0</v>
      </c>
      <c r="H273" s="10">
        <v>0</v>
      </c>
      <c r="I273" s="48">
        <v>0</v>
      </c>
      <c r="J273" s="48">
        <v>0</v>
      </c>
      <c r="K273" s="55"/>
    </row>
    <row r="274" spans="1:11" ht="39.75" customHeight="1" thickBot="1" x14ac:dyDescent="0.3">
      <c r="A274" s="127"/>
      <c r="B274" s="73"/>
      <c r="C274" s="73"/>
      <c r="D274" s="13" t="s">
        <v>6</v>
      </c>
      <c r="E274" s="4">
        <f t="shared" si="319"/>
        <v>0</v>
      </c>
      <c r="F274" s="35">
        <v>0</v>
      </c>
      <c r="G274" s="47">
        <v>0</v>
      </c>
      <c r="H274" s="10">
        <v>0</v>
      </c>
      <c r="I274" s="48">
        <v>0</v>
      </c>
      <c r="J274" s="48">
        <v>0</v>
      </c>
      <c r="K274" s="55"/>
    </row>
    <row r="275" spans="1:11" ht="30" customHeight="1" thickBot="1" x14ac:dyDescent="0.3">
      <c r="A275" s="128"/>
      <c r="B275" s="74"/>
      <c r="C275" s="74"/>
      <c r="D275" s="13" t="s">
        <v>7</v>
      </c>
      <c r="E275" s="4">
        <f t="shared" ref="E275:I275" si="320">E271+E272+E273+E274</f>
        <v>35600</v>
      </c>
      <c r="F275" s="35">
        <f t="shared" si="320"/>
        <v>0</v>
      </c>
      <c r="G275" s="47">
        <f t="shared" si="320"/>
        <v>35600</v>
      </c>
      <c r="H275" s="10">
        <f t="shared" si="320"/>
        <v>0</v>
      </c>
      <c r="I275" s="48">
        <f t="shared" si="320"/>
        <v>0</v>
      </c>
      <c r="J275" s="48">
        <f t="shared" ref="J275" si="321">J271+J272+J273+J274</f>
        <v>0</v>
      </c>
      <c r="K275" s="56"/>
    </row>
    <row r="276" spans="1:11" ht="48" customHeight="1" thickBot="1" x14ac:dyDescent="0.3">
      <c r="A276" s="86">
        <v>16</v>
      </c>
      <c r="B276" s="60" t="s">
        <v>120</v>
      </c>
      <c r="C276" s="63" t="s">
        <v>3</v>
      </c>
      <c r="D276" s="33" t="s">
        <v>29</v>
      </c>
      <c r="E276" s="31">
        <f>E281+E286</f>
        <v>8331407.3300000001</v>
      </c>
      <c r="F276" s="36">
        <f>F281+F286</f>
        <v>5319454</v>
      </c>
      <c r="G276" s="49">
        <f t="shared" ref="G276:I276" si="322">G281+G286</f>
        <v>3011953.33</v>
      </c>
      <c r="H276" s="44">
        <f t="shared" si="322"/>
        <v>0</v>
      </c>
      <c r="I276" s="50">
        <f t="shared" si="322"/>
        <v>0</v>
      </c>
      <c r="J276" s="50">
        <f t="shared" ref="J276" si="323">J281+J286</f>
        <v>0</v>
      </c>
      <c r="K276" s="66">
        <v>42</v>
      </c>
    </row>
    <row r="277" spans="1:11" ht="46.5" customHeight="1" thickBot="1" x14ac:dyDescent="0.3">
      <c r="A277" s="87"/>
      <c r="B277" s="61"/>
      <c r="C277" s="64"/>
      <c r="D277" s="33" t="s">
        <v>4</v>
      </c>
      <c r="E277" s="31">
        <f>E282+E287</f>
        <v>0</v>
      </c>
      <c r="F277" s="36">
        <v>0</v>
      </c>
      <c r="G277" s="49">
        <v>0</v>
      </c>
      <c r="H277" s="44">
        <v>0</v>
      </c>
      <c r="I277" s="50">
        <v>0</v>
      </c>
      <c r="J277" s="50">
        <v>0</v>
      </c>
      <c r="K277" s="67"/>
    </row>
    <row r="278" spans="1:11" ht="43.5" customHeight="1" thickBot="1" x14ac:dyDescent="0.3">
      <c r="A278" s="87"/>
      <c r="B278" s="61"/>
      <c r="C278" s="64"/>
      <c r="D278" s="33" t="s">
        <v>5</v>
      </c>
      <c r="E278" s="31">
        <f>E283+E288</f>
        <v>0</v>
      </c>
      <c r="F278" s="36">
        <v>0</v>
      </c>
      <c r="G278" s="49">
        <v>0</v>
      </c>
      <c r="H278" s="44">
        <v>0</v>
      </c>
      <c r="I278" s="50">
        <v>0</v>
      </c>
      <c r="J278" s="50">
        <v>0</v>
      </c>
      <c r="K278" s="67"/>
    </row>
    <row r="279" spans="1:11" ht="31.5" customHeight="1" thickBot="1" x14ac:dyDescent="0.3">
      <c r="A279" s="87"/>
      <c r="B279" s="61"/>
      <c r="C279" s="64"/>
      <c r="D279" s="33" t="s">
        <v>6</v>
      </c>
      <c r="E279" s="31">
        <f>E284+E289</f>
        <v>0</v>
      </c>
      <c r="F279" s="36">
        <v>0</v>
      </c>
      <c r="G279" s="49">
        <v>0</v>
      </c>
      <c r="H279" s="44">
        <v>0</v>
      </c>
      <c r="I279" s="50">
        <v>0</v>
      </c>
      <c r="J279" s="50">
        <v>0</v>
      </c>
      <c r="K279" s="67"/>
    </row>
    <row r="280" spans="1:11" ht="27" customHeight="1" thickBot="1" x14ac:dyDescent="0.3">
      <c r="A280" s="88"/>
      <c r="B280" s="62"/>
      <c r="C280" s="65"/>
      <c r="D280" s="33" t="s">
        <v>7</v>
      </c>
      <c r="E280" s="31">
        <f t="shared" ref="E280:F280" si="324">E276+E277+E278+E279</f>
        <v>8331407.3300000001</v>
      </c>
      <c r="F280" s="36">
        <f t="shared" si="324"/>
        <v>5319454</v>
      </c>
      <c r="G280" s="49">
        <f t="shared" ref="G280:I280" si="325">G276+G277+G278+G279</f>
        <v>3011953.33</v>
      </c>
      <c r="H280" s="44">
        <f t="shared" si="325"/>
        <v>0</v>
      </c>
      <c r="I280" s="50">
        <f t="shared" si="325"/>
        <v>0</v>
      </c>
      <c r="J280" s="50">
        <f t="shared" ref="J280" si="326">J276+J277+J278+J279</f>
        <v>0</v>
      </c>
      <c r="K280" s="68"/>
    </row>
    <row r="281" spans="1:11" ht="48" customHeight="1" thickBot="1" x14ac:dyDescent="0.3">
      <c r="A281" s="57" t="s">
        <v>121</v>
      </c>
      <c r="B281" s="60" t="s">
        <v>250</v>
      </c>
      <c r="C281" s="63" t="s">
        <v>3</v>
      </c>
      <c r="D281" s="33" t="s">
        <v>29</v>
      </c>
      <c r="E281" s="31">
        <f>F281+G281+H281+I281</f>
        <v>641913</v>
      </c>
      <c r="F281" s="36">
        <v>350000</v>
      </c>
      <c r="G281" s="49">
        <v>291913</v>
      </c>
      <c r="H281" s="44">
        <v>0</v>
      </c>
      <c r="I281" s="50">
        <v>0</v>
      </c>
      <c r="J281" s="50">
        <v>0</v>
      </c>
      <c r="K281" s="66"/>
    </row>
    <row r="282" spans="1:11" ht="48.75" customHeight="1" thickBot="1" x14ac:dyDescent="0.3">
      <c r="A282" s="58"/>
      <c r="B282" s="61"/>
      <c r="C282" s="64"/>
      <c r="D282" s="33" t="s">
        <v>4</v>
      </c>
      <c r="E282" s="31">
        <f t="shared" ref="E282:E284" si="327">F282+G282+H282+I282</f>
        <v>0</v>
      </c>
      <c r="F282" s="36">
        <v>0</v>
      </c>
      <c r="G282" s="49">
        <v>0</v>
      </c>
      <c r="H282" s="44">
        <v>0</v>
      </c>
      <c r="I282" s="50">
        <v>0</v>
      </c>
      <c r="J282" s="50">
        <v>0</v>
      </c>
      <c r="K282" s="67"/>
    </row>
    <row r="283" spans="1:11" ht="50.25" customHeight="1" thickBot="1" x14ac:dyDescent="0.3">
      <c r="A283" s="58"/>
      <c r="B283" s="61"/>
      <c r="C283" s="64"/>
      <c r="D283" s="33" t="s">
        <v>5</v>
      </c>
      <c r="E283" s="31">
        <f t="shared" si="327"/>
        <v>0</v>
      </c>
      <c r="F283" s="36">
        <v>0</v>
      </c>
      <c r="G283" s="49">
        <v>0</v>
      </c>
      <c r="H283" s="44">
        <v>0</v>
      </c>
      <c r="I283" s="50">
        <v>0</v>
      </c>
      <c r="J283" s="50">
        <v>0</v>
      </c>
      <c r="K283" s="67"/>
    </row>
    <row r="284" spans="1:11" ht="39.75" customHeight="1" thickBot="1" x14ac:dyDescent="0.3">
      <c r="A284" s="58"/>
      <c r="B284" s="61"/>
      <c r="C284" s="64"/>
      <c r="D284" s="33" t="s">
        <v>6</v>
      </c>
      <c r="E284" s="31">
        <f t="shared" si="327"/>
        <v>0</v>
      </c>
      <c r="F284" s="36">
        <v>0</v>
      </c>
      <c r="G284" s="49">
        <v>0</v>
      </c>
      <c r="H284" s="44">
        <v>0</v>
      </c>
      <c r="I284" s="50">
        <v>0</v>
      </c>
      <c r="J284" s="50">
        <v>0</v>
      </c>
      <c r="K284" s="67"/>
    </row>
    <row r="285" spans="1:11" ht="27.75" customHeight="1" thickBot="1" x14ac:dyDescent="0.3">
      <c r="A285" s="59"/>
      <c r="B285" s="62"/>
      <c r="C285" s="65"/>
      <c r="D285" s="33" t="s">
        <v>7</v>
      </c>
      <c r="E285" s="31">
        <f t="shared" ref="E285:F285" si="328">E281+E282+E283+E284</f>
        <v>641913</v>
      </c>
      <c r="F285" s="36">
        <f t="shared" si="328"/>
        <v>350000</v>
      </c>
      <c r="G285" s="49">
        <f t="shared" ref="G285:I285" si="329">G281+G282+G283+G284</f>
        <v>291913</v>
      </c>
      <c r="H285" s="44">
        <f t="shared" si="329"/>
        <v>0</v>
      </c>
      <c r="I285" s="50">
        <f t="shared" si="329"/>
        <v>0</v>
      </c>
      <c r="J285" s="50">
        <f t="shared" ref="J285" si="330">J281+J282+J283+J284</f>
        <v>0</v>
      </c>
      <c r="K285" s="68"/>
    </row>
    <row r="286" spans="1:11" ht="46.5" customHeight="1" thickBot="1" x14ac:dyDescent="0.3">
      <c r="A286" s="57" t="s">
        <v>122</v>
      </c>
      <c r="B286" s="60" t="s">
        <v>251</v>
      </c>
      <c r="C286" s="63" t="s">
        <v>3</v>
      </c>
      <c r="D286" s="33" t="s">
        <v>29</v>
      </c>
      <c r="E286" s="31">
        <f>F286+G286+H286+I286</f>
        <v>7689494.3300000001</v>
      </c>
      <c r="F286" s="36">
        <v>4969454</v>
      </c>
      <c r="G286" s="49">
        <v>2720040.33</v>
      </c>
      <c r="H286" s="44">
        <v>0</v>
      </c>
      <c r="I286" s="50">
        <v>0</v>
      </c>
      <c r="J286" s="50">
        <v>0</v>
      </c>
      <c r="K286" s="66"/>
    </row>
    <row r="287" spans="1:11" ht="48.75" customHeight="1" thickBot="1" x14ac:dyDescent="0.3">
      <c r="A287" s="58"/>
      <c r="B287" s="61"/>
      <c r="C287" s="64"/>
      <c r="D287" s="33" t="s">
        <v>4</v>
      </c>
      <c r="E287" s="31">
        <f t="shared" ref="E287:E289" si="331">F287+G287+H287+I287</f>
        <v>0</v>
      </c>
      <c r="F287" s="36">
        <v>0</v>
      </c>
      <c r="G287" s="49">
        <v>0</v>
      </c>
      <c r="H287" s="44">
        <v>0</v>
      </c>
      <c r="I287" s="50">
        <v>0</v>
      </c>
      <c r="J287" s="50">
        <v>0</v>
      </c>
      <c r="K287" s="67"/>
    </row>
    <row r="288" spans="1:11" ht="48.75" customHeight="1" thickBot="1" x14ac:dyDescent="0.3">
      <c r="A288" s="58"/>
      <c r="B288" s="61"/>
      <c r="C288" s="64"/>
      <c r="D288" s="33" t="s">
        <v>5</v>
      </c>
      <c r="E288" s="31">
        <f t="shared" si="331"/>
        <v>0</v>
      </c>
      <c r="F288" s="36">
        <v>0</v>
      </c>
      <c r="G288" s="49">
        <v>0</v>
      </c>
      <c r="H288" s="44">
        <v>0</v>
      </c>
      <c r="I288" s="50">
        <v>0</v>
      </c>
      <c r="J288" s="50">
        <v>0</v>
      </c>
      <c r="K288" s="67"/>
    </row>
    <row r="289" spans="1:11" ht="34.5" customHeight="1" thickBot="1" x14ac:dyDescent="0.3">
      <c r="A289" s="58"/>
      <c r="B289" s="61"/>
      <c r="C289" s="64"/>
      <c r="D289" s="33" t="s">
        <v>6</v>
      </c>
      <c r="E289" s="31">
        <f t="shared" si="331"/>
        <v>0</v>
      </c>
      <c r="F289" s="36">
        <v>0</v>
      </c>
      <c r="G289" s="49">
        <v>0</v>
      </c>
      <c r="H289" s="44">
        <v>0</v>
      </c>
      <c r="I289" s="50">
        <v>0</v>
      </c>
      <c r="J289" s="50">
        <v>0</v>
      </c>
      <c r="K289" s="67"/>
    </row>
    <row r="290" spans="1:11" ht="33" customHeight="1" thickBot="1" x14ac:dyDescent="0.3">
      <c r="A290" s="59"/>
      <c r="B290" s="62"/>
      <c r="C290" s="65"/>
      <c r="D290" s="33" t="s">
        <v>7</v>
      </c>
      <c r="E290" s="31">
        <f t="shared" ref="E290:F290" si="332">E286+E287+E288+E289</f>
        <v>7689494.3300000001</v>
      </c>
      <c r="F290" s="36">
        <f t="shared" si="332"/>
        <v>4969454</v>
      </c>
      <c r="G290" s="49">
        <f t="shared" ref="G290:I290" si="333">G286+G287+G288+G289</f>
        <v>2720040.33</v>
      </c>
      <c r="H290" s="44">
        <f t="shared" si="333"/>
        <v>0</v>
      </c>
      <c r="I290" s="50">
        <f t="shared" si="333"/>
        <v>0</v>
      </c>
      <c r="J290" s="50">
        <f t="shared" ref="J290" si="334">J286+J287+J288+J289</f>
        <v>0</v>
      </c>
      <c r="K290" s="68"/>
    </row>
    <row r="291" spans="1:11" ht="45.75" customHeight="1" thickBot="1" x14ac:dyDescent="0.3">
      <c r="A291" s="86">
        <v>17</v>
      </c>
      <c r="B291" s="60" t="s">
        <v>123</v>
      </c>
      <c r="C291" s="63" t="s">
        <v>3</v>
      </c>
      <c r="D291" s="33" t="s">
        <v>29</v>
      </c>
      <c r="E291" s="31">
        <f>E296+E301+E311+E306+E316+E321</f>
        <v>22682414.109999999</v>
      </c>
      <c r="F291" s="36">
        <f>F296+F301+F311+F306+F316+F321</f>
        <v>4552737.68</v>
      </c>
      <c r="G291" s="49">
        <f t="shared" ref="G291:I291" si="335">G296+G301+G311+G306+G316+G321</f>
        <v>8878699.1499999985</v>
      </c>
      <c r="H291" s="44">
        <f t="shared" si="335"/>
        <v>5055737.28</v>
      </c>
      <c r="I291" s="50">
        <f t="shared" si="335"/>
        <v>2814978</v>
      </c>
      <c r="J291" s="50">
        <f t="shared" ref="J291" si="336">J296+J301+J311+J306+J316+J321</f>
        <v>1380262</v>
      </c>
      <c r="K291" s="66" t="s">
        <v>126</v>
      </c>
    </row>
    <row r="292" spans="1:11" ht="50.25" customHeight="1" thickBot="1" x14ac:dyDescent="0.3">
      <c r="A292" s="87"/>
      <c r="B292" s="61"/>
      <c r="C292" s="64"/>
      <c r="D292" s="33" t="s">
        <v>4</v>
      </c>
      <c r="E292" s="31">
        <f t="shared" ref="E292:E294" si="337">E297+E302+E312+E307+E317+E322</f>
        <v>0</v>
      </c>
      <c r="F292" s="36">
        <f>F297+F302+F312+F307+F317+F322</f>
        <v>0</v>
      </c>
      <c r="G292" s="49">
        <f t="shared" ref="G292:I292" si="338">G297+G302+G312+G307+G317+G322</f>
        <v>0</v>
      </c>
      <c r="H292" s="44">
        <f t="shared" si="338"/>
        <v>0</v>
      </c>
      <c r="I292" s="50">
        <f t="shared" si="338"/>
        <v>0</v>
      </c>
      <c r="J292" s="50">
        <f t="shared" ref="J292" si="339">J297+J302+J312+J307+J317+J322</f>
        <v>0</v>
      </c>
      <c r="K292" s="67"/>
    </row>
    <row r="293" spans="1:11" ht="54" customHeight="1" thickBot="1" x14ac:dyDescent="0.3">
      <c r="A293" s="87"/>
      <c r="B293" s="61"/>
      <c r="C293" s="64"/>
      <c r="D293" s="33" t="s">
        <v>5</v>
      </c>
      <c r="E293" s="31">
        <f t="shared" si="337"/>
        <v>6837874.54</v>
      </c>
      <c r="F293" s="36">
        <f>F298+F303+F313+F308+F318+F323</f>
        <v>0</v>
      </c>
      <c r="G293" s="49">
        <f t="shared" ref="G293:I293" si="340">G298+G303+G313+G308+G318+G323</f>
        <v>6837874.54</v>
      </c>
      <c r="H293" s="44">
        <f t="shared" si="340"/>
        <v>0</v>
      </c>
      <c r="I293" s="50">
        <f t="shared" si="340"/>
        <v>0</v>
      </c>
      <c r="J293" s="50">
        <f t="shared" ref="J293" si="341">J298+J303+J313+J308+J318+J323</f>
        <v>0</v>
      </c>
      <c r="K293" s="67"/>
    </row>
    <row r="294" spans="1:11" ht="33" customHeight="1" thickBot="1" x14ac:dyDescent="0.3">
      <c r="A294" s="87"/>
      <c r="B294" s="61"/>
      <c r="C294" s="64"/>
      <c r="D294" s="33" t="s">
        <v>6</v>
      </c>
      <c r="E294" s="31">
        <f t="shared" si="337"/>
        <v>0</v>
      </c>
      <c r="F294" s="36">
        <f>F299+F304+F314+F309+F319+F324</f>
        <v>0</v>
      </c>
      <c r="G294" s="49">
        <f t="shared" ref="G294:I294" si="342">G299+G304+G314+G309+G319+G324</f>
        <v>0</v>
      </c>
      <c r="H294" s="44">
        <f t="shared" si="342"/>
        <v>0</v>
      </c>
      <c r="I294" s="50">
        <f t="shared" si="342"/>
        <v>0</v>
      </c>
      <c r="J294" s="50">
        <f t="shared" ref="J294" si="343">J299+J304+J314+J309+J319+J324</f>
        <v>0</v>
      </c>
      <c r="K294" s="67"/>
    </row>
    <row r="295" spans="1:11" ht="33" customHeight="1" thickBot="1" x14ac:dyDescent="0.3">
      <c r="A295" s="88"/>
      <c r="B295" s="62"/>
      <c r="C295" s="65"/>
      <c r="D295" s="33" t="s">
        <v>7</v>
      </c>
      <c r="E295" s="31">
        <f t="shared" ref="E295:F295" si="344">E291+E292+E293+E294</f>
        <v>29520288.649999999</v>
      </c>
      <c r="F295" s="36">
        <f t="shared" si="344"/>
        <v>4552737.68</v>
      </c>
      <c r="G295" s="49">
        <f t="shared" ref="G295:I295" si="345">G291+G292+G293+G294</f>
        <v>15716573.689999998</v>
      </c>
      <c r="H295" s="44">
        <f t="shared" si="345"/>
        <v>5055737.28</v>
      </c>
      <c r="I295" s="50">
        <f t="shared" si="345"/>
        <v>2814978</v>
      </c>
      <c r="J295" s="50">
        <f t="shared" ref="J295" si="346">J291+J292+J293+J294</f>
        <v>1380262</v>
      </c>
      <c r="K295" s="68"/>
    </row>
    <row r="296" spans="1:11" ht="51" customHeight="1" thickBot="1" x14ac:dyDescent="0.3">
      <c r="A296" s="57" t="s">
        <v>124</v>
      </c>
      <c r="B296" s="60" t="s">
        <v>252</v>
      </c>
      <c r="C296" s="63" t="s">
        <v>3</v>
      </c>
      <c r="D296" s="33" t="s">
        <v>29</v>
      </c>
      <c r="E296" s="31">
        <f>F296+G296+H296+I296+J296</f>
        <v>13731051.83</v>
      </c>
      <c r="F296" s="36">
        <v>3129509.59</v>
      </c>
      <c r="G296" s="49">
        <v>3278012.24</v>
      </c>
      <c r="H296" s="44">
        <v>3128290</v>
      </c>
      <c r="I296" s="50">
        <v>2814978</v>
      </c>
      <c r="J296" s="50">
        <v>1380262</v>
      </c>
      <c r="K296" s="66"/>
    </row>
    <row r="297" spans="1:11" ht="48.75" customHeight="1" thickBot="1" x14ac:dyDescent="0.3">
      <c r="A297" s="58"/>
      <c r="B297" s="61"/>
      <c r="C297" s="64"/>
      <c r="D297" s="33" t="s">
        <v>4</v>
      </c>
      <c r="E297" s="31">
        <f t="shared" ref="E297:E299" si="347">F297+G297+H297+I297</f>
        <v>0</v>
      </c>
      <c r="F297" s="36">
        <v>0</v>
      </c>
      <c r="G297" s="49">
        <v>0</v>
      </c>
      <c r="H297" s="44">
        <v>0</v>
      </c>
      <c r="I297" s="50">
        <v>0</v>
      </c>
      <c r="J297" s="50">
        <v>0</v>
      </c>
      <c r="K297" s="67"/>
    </row>
    <row r="298" spans="1:11" ht="45.75" customHeight="1" thickBot="1" x14ac:dyDescent="0.3">
      <c r="A298" s="58"/>
      <c r="B298" s="61"/>
      <c r="C298" s="64"/>
      <c r="D298" s="33" t="s">
        <v>5</v>
      </c>
      <c r="E298" s="31">
        <f t="shared" si="347"/>
        <v>0</v>
      </c>
      <c r="F298" s="36">
        <v>0</v>
      </c>
      <c r="G298" s="49">
        <v>0</v>
      </c>
      <c r="H298" s="44">
        <v>0</v>
      </c>
      <c r="I298" s="50">
        <v>0</v>
      </c>
      <c r="J298" s="50">
        <v>0</v>
      </c>
      <c r="K298" s="67"/>
    </row>
    <row r="299" spans="1:11" ht="37.5" customHeight="1" thickBot="1" x14ac:dyDescent="0.3">
      <c r="A299" s="58"/>
      <c r="B299" s="61"/>
      <c r="C299" s="64"/>
      <c r="D299" s="33" t="s">
        <v>6</v>
      </c>
      <c r="E299" s="31">
        <f t="shared" si="347"/>
        <v>0</v>
      </c>
      <c r="F299" s="36">
        <v>0</v>
      </c>
      <c r="G299" s="49">
        <v>0</v>
      </c>
      <c r="H299" s="44">
        <v>0</v>
      </c>
      <c r="I299" s="50">
        <v>0</v>
      </c>
      <c r="J299" s="50">
        <v>0</v>
      </c>
      <c r="K299" s="67"/>
    </row>
    <row r="300" spans="1:11" ht="26.25" customHeight="1" thickBot="1" x14ac:dyDescent="0.3">
      <c r="A300" s="59"/>
      <c r="B300" s="62"/>
      <c r="C300" s="65"/>
      <c r="D300" s="33" t="s">
        <v>7</v>
      </c>
      <c r="E300" s="31">
        <f t="shared" ref="E300:F300" si="348">E296+E297+E298+E299</f>
        <v>13731051.83</v>
      </c>
      <c r="F300" s="36">
        <f t="shared" si="348"/>
        <v>3129509.59</v>
      </c>
      <c r="G300" s="49">
        <f t="shared" ref="G300:I300" si="349">G296+G297+G298+G299</f>
        <v>3278012.24</v>
      </c>
      <c r="H300" s="44">
        <f t="shared" si="349"/>
        <v>3128290</v>
      </c>
      <c r="I300" s="50">
        <f t="shared" si="349"/>
        <v>2814978</v>
      </c>
      <c r="J300" s="50">
        <f t="shared" ref="J300" si="350">J296+J297+J298+J299</f>
        <v>1380262</v>
      </c>
      <c r="K300" s="68"/>
    </row>
    <row r="301" spans="1:11" ht="45.75" customHeight="1" thickBot="1" x14ac:dyDescent="0.3">
      <c r="A301" s="57" t="s">
        <v>125</v>
      </c>
      <c r="B301" s="60" t="s">
        <v>253</v>
      </c>
      <c r="C301" s="63" t="s">
        <v>3</v>
      </c>
      <c r="D301" s="33" t="s">
        <v>29</v>
      </c>
      <c r="E301" s="31">
        <f>F301+G301+H301+I301</f>
        <v>1988102.55</v>
      </c>
      <c r="F301" s="36">
        <v>704951.55</v>
      </c>
      <c r="G301" s="49">
        <v>928594</v>
      </c>
      <c r="H301" s="44">
        <v>354557</v>
      </c>
      <c r="I301" s="50">
        <v>0</v>
      </c>
      <c r="J301" s="50">
        <v>0</v>
      </c>
      <c r="K301" s="66"/>
    </row>
    <row r="302" spans="1:11" ht="47.25" customHeight="1" thickBot="1" x14ac:dyDescent="0.3">
      <c r="A302" s="58"/>
      <c r="B302" s="61"/>
      <c r="C302" s="64"/>
      <c r="D302" s="33" t="s">
        <v>4</v>
      </c>
      <c r="E302" s="31">
        <f t="shared" ref="E302:E304" si="351">F302+G302+H302+I302</f>
        <v>0</v>
      </c>
      <c r="F302" s="36">
        <v>0</v>
      </c>
      <c r="G302" s="49">
        <v>0</v>
      </c>
      <c r="H302" s="44">
        <v>0</v>
      </c>
      <c r="I302" s="50">
        <v>0</v>
      </c>
      <c r="J302" s="50">
        <v>0</v>
      </c>
      <c r="K302" s="67"/>
    </row>
    <row r="303" spans="1:11" ht="49.5" customHeight="1" thickBot="1" x14ac:dyDescent="0.3">
      <c r="A303" s="58"/>
      <c r="B303" s="61"/>
      <c r="C303" s="64"/>
      <c r="D303" s="33" t="s">
        <v>5</v>
      </c>
      <c r="E303" s="31">
        <f t="shared" si="351"/>
        <v>0</v>
      </c>
      <c r="F303" s="36">
        <v>0</v>
      </c>
      <c r="G303" s="49">
        <v>0</v>
      </c>
      <c r="H303" s="44">
        <v>0</v>
      </c>
      <c r="I303" s="50">
        <v>0</v>
      </c>
      <c r="J303" s="50">
        <v>0</v>
      </c>
      <c r="K303" s="67"/>
    </row>
    <row r="304" spans="1:11" ht="37.5" customHeight="1" thickBot="1" x14ac:dyDescent="0.3">
      <c r="A304" s="58"/>
      <c r="B304" s="61"/>
      <c r="C304" s="64"/>
      <c r="D304" s="33" t="s">
        <v>6</v>
      </c>
      <c r="E304" s="31">
        <f t="shared" si="351"/>
        <v>0</v>
      </c>
      <c r="F304" s="36">
        <v>0</v>
      </c>
      <c r="G304" s="49">
        <v>0</v>
      </c>
      <c r="H304" s="44">
        <v>0</v>
      </c>
      <c r="I304" s="50">
        <v>0</v>
      </c>
      <c r="J304" s="50">
        <v>0</v>
      </c>
      <c r="K304" s="67"/>
    </row>
    <row r="305" spans="1:11" ht="24" customHeight="1" thickBot="1" x14ac:dyDescent="0.3">
      <c r="A305" s="59"/>
      <c r="B305" s="62"/>
      <c r="C305" s="65"/>
      <c r="D305" s="33" t="s">
        <v>7</v>
      </c>
      <c r="E305" s="31">
        <f t="shared" ref="E305:F305" si="352">E301+E302+E303+E304</f>
        <v>1988102.55</v>
      </c>
      <c r="F305" s="36">
        <f t="shared" si="352"/>
        <v>704951.55</v>
      </c>
      <c r="G305" s="49">
        <f t="shared" ref="G305:I305" si="353">G301+G302+G303+G304</f>
        <v>928594</v>
      </c>
      <c r="H305" s="44">
        <f t="shared" si="353"/>
        <v>354557</v>
      </c>
      <c r="I305" s="50">
        <f t="shared" si="353"/>
        <v>0</v>
      </c>
      <c r="J305" s="50">
        <f t="shared" ref="J305" si="354">J301+J302+J303+J304</f>
        <v>0</v>
      </c>
      <c r="K305" s="68"/>
    </row>
    <row r="306" spans="1:11" ht="52.5" customHeight="1" thickBot="1" x14ac:dyDescent="0.3">
      <c r="A306" s="57" t="s">
        <v>127</v>
      </c>
      <c r="B306" s="60" t="s">
        <v>254</v>
      </c>
      <c r="C306" s="63" t="s">
        <v>3</v>
      </c>
      <c r="D306" s="33" t="s">
        <v>29</v>
      </c>
      <c r="E306" s="31">
        <f>F306+G306+H306+I306</f>
        <v>1499100</v>
      </c>
      <c r="F306" s="36">
        <v>0</v>
      </c>
      <c r="G306" s="49">
        <v>1399100</v>
      </c>
      <c r="H306" s="44">
        <v>100000</v>
      </c>
      <c r="I306" s="50">
        <v>0</v>
      </c>
      <c r="J306" s="50">
        <v>0</v>
      </c>
      <c r="K306" s="66"/>
    </row>
    <row r="307" spans="1:11" ht="46.5" customHeight="1" thickBot="1" x14ac:dyDescent="0.3">
      <c r="A307" s="58"/>
      <c r="B307" s="61"/>
      <c r="C307" s="64"/>
      <c r="D307" s="33" t="s">
        <v>4</v>
      </c>
      <c r="E307" s="31">
        <f t="shared" ref="E307:E309" si="355">F307+G307+H307+I307</f>
        <v>0</v>
      </c>
      <c r="F307" s="36">
        <v>0</v>
      </c>
      <c r="G307" s="49">
        <v>0</v>
      </c>
      <c r="H307" s="44">
        <v>0</v>
      </c>
      <c r="I307" s="50">
        <v>0</v>
      </c>
      <c r="J307" s="50">
        <v>0</v>
      </c>
      <c r="K307" s="67"/>
    </row>
    <row r="308" spans="1:11" ht="51.75" customHeight="1" thickBot="1" x14ac:dyDescent="0.3">
      <c r="A308" s="58"/>
      <c r="B308" s="61"/>
      <c r="C308" s="64"/>
      <c r="D308" s="33" t="s">
        <v>5</v>
      </c>
      <c r="E308" s="31">
        <f t="shared" si="355"/>
        <v>0</v>
      </c>
      <c r="F308" s="36">
        <v>0</v>
      </c>
      <c r="G308" s="49">
        <v>0</v>
      </c>
      <c r="H308" s="44">
        <v>0</v>
      </c>
      <c r="I308" s="50">
        <v>0</v>
      </c>
      <c r="J308" s="50">
        <v>0</v>
      </c>
      <c r="K308" s="67"/>
    </row>
    <row r="309" spans="1:11" ht="38.25" customHeight="1" thickBot="1" x14ac:dyDescent="0.3">
      <c r="A309" s="58"/>
      <c r="B309" s="61"/>
      <c r="C309" s="64"/>
      <c r="D309" s="33" t="s">
        <v>6</v>
      </c>
      <c r="E309" s="31">
        <f t="shared" si="355"/>
        <v>0</v>
      </c>
      <c r="F309" s="36">
        <v>0</v>
      </c>
      <c r="G309" s="49">
        <v>0</v>
      </c>
      <c r="H309" s="44">
        <v>0</v>
      </c>
      <c r="I309" s="50">
        <v>0</v>
      </c>
      <c r="J309" s="50">
        <v>0</v>
      </c>
      <c r="K309" s="67"/>
    </row>
    <row r="310" spans="1:11" ht="24" customHeight="1" thickBot="1" x14ac:dyDescent="0.3">
      <c r="A310" s="59"/>
      <c r="B310" s="62"/>
      <c r="C310" s="65"/>
      <c r="D310" s="33" t="s">
        <v>7</v>
      </c>
      <c r="E310" s="31">
        <f t="shared" ref="E310:F310" si="356">E306+E307+E308+E309</f>
        <v>1499100</v>
      </c>
      <c r="F310" s="36">
        <f t="shared" si="356"/>
        <v>0</v>
      </c>
      <c r="G310" s="49">
        <f t="shared" ref="G310:I310" si="357">G306+G307+G308+G309</f>
        <v>1399100</v>
      </c>
      <c r="H310" s="44">
        <f t="shared" si="357"/>
        <v>100000</v>
      </c>
      <c r="I310" s="50">
        <f t="shared" si="357"/>
        <v>0</v>
      </c>
      <c r="J310" s="50">
        <f t="shared" ref="J310" si="358">J306+J307+J308+J309</f>
        <v>0</v>
      </c>
      <c r="K310" s="68"/>
    </row>
    <row r="311" spans="1:11" ht="49.5" customHeight="1" thickBot="1" x14ac:dyDescent="0.3">
      <c r="A311" s="57" t="s">
        <v>183</v>
      </c>
      <c r="B311" s="60" t="s">
        <v>255</v>
      </c>
      <c r="C311" s="63" t="s">
        <v>3</v>
      </c>
      <c r="D311" s="33" t="s">
        <v>29</v>
      </c>
      <c r="E311" s="31">
        <f>F311+G311+H311+I311</f>
        <v>4584073.6900000004</v>
      </c>
      <c r="F311" s="36">
        <v>718276.54</v>
      </c>
      <c r="G311" s="49">
        <v>2834646.87</v>
      </c>
      <c r="H311" s="44">
        <v>1031150.28</v>
      </c>
      <c r="I311" s="50">
        <v>0</v>
      </c>
      <c r="J311" s="50">
        <v>0</v>
      </c>
      <c r="K311" s="66"/>
    </row>
    <row r="312" spans="1:11" ht="45.75" customHeight="1" thickBot="1" x14ac:dyDescent="0.3">
      <c r="A312" s="58"/>
      <c r="B312" s="61"/>
      <c r="C312" s="64"/>
      <c r="D312" s="33" t="s">
        <v>4</v>
      </c>
      <c r="E312" s="31">
        <f t="shared" ref="E312:E314" si="359">F312+G312+H312+I312</f>
        <v>0</v>
      </c>
      <c r="F312" s="36">
        <v>0</v>
      </c>
      <c r="G312" s="49">
        <v>0</v>
      </c>
      <c r="H312" s="44">
        <v>0</v>
      </c>
      <c r="I312" s="50">
        <v>0</v>
      </c>
      <c r="J312" s="50">
        <v>0</v>
      </c>
      <c r="K312" s="67"/>
    </row>
    <row r="313" spans="1:11" ht="49.5" customHeight="1" thickBot="1" x14ac:dyDescent="0.3">
      <c r="A313" s="58"/>
      <c r="B313" s="61"/>
      <c r="C313" s="64"/>
      <c r="D313" s="33" t="s">
        <v>5</v>
      </c>
      <c r="E313" s="31">
        <f t="shared" si="359"/>
        <v>0</v>
      </c>
      <c r="F313" s="36">
        <v>0</v>
      </c>
      <c r="G313" s="49">
        <v>0</v>
      </c>
      <c r="H313" s="44">
        <v>0</v>
      </c>
      <c r="I313" s="50">
        <v>0</v>
      </c>
      <c r="J313" s="50">
        <v>0</v>
      </c>
      <c r="K313" s="67"/>
    </row>
    <row r="314" spans="1:11" ht="36.75" customHeight="1" thickBot="1" x14ac:dyDescent="0.3">
      <c r="A314" s="58"/>
      <c r="B314" s="61"/>
      <c r="C314" s="64"/>
      <c r="D314" s="33" t="s">
        <v>6</v>
      </c>
      <c r="E314" s="31">
        <f t="shared" si="359"/>
        <v>0</v>
      </c>
      <c r="F314" s="36">
        <v>0</v>
      </c>
      <c r="G314" s="49">
        <v>0</v>
      </c>
      <c r="H314" s="44">
        <v>0</v>
      </c>
      <c r="I314" s="50">
        <v>0</v>
      </c>
      <c r="J314" s="50">
        <v>0</v>
      </c>
      <c r="K314" s="67"/>
    </row>
    <row r="315" spans="1:11" ht="26.25" customHeight="1" thickBot="1" x14ac:dyDescent="0.3">
      <c r="A315" s="59"/>
      <c r="B315" s="62"/>
      <c r="C315" s="65"/>
      <c r="D315" s="33" t="s">
        <v>7</v>
      </c>
      <c r="E315" s="31">
        <f t="shared" ref="E315:F315" si="360">E311+E312+E313+E314</f>
        <v>4584073.6900000004</v>
      </c>
      <c r="F315" s="36">
        <f t="shared" si="360"/>
        <v>718276.54</v>
      </c>
      <c r="G315" s="49">
        <f t="shared" ref="G315:I315" si="361">G311+G312+G313+G314</f>
        <v>2834646.87</v>
      </c>
      <c r="H315" s="44">
        <f t="shared" si="361"/>
        <v>1031150.28</v>
      </c>
      <c r="I315" s="50">
        <f t="shared" si="361"/>
        <v>0</v>
      </c>
      <c r="J315" s="50">
        <f t="shared" ref="J315" si="362">J311+J312+J313+J314</f>
        <v>0</v>
      </c>
      <c r="K315" s="68"/>
    </row>
    <row r="316" spans="1:11" ht="45.75" customHeight="1" thickBot="1" x14ac:dyDescent="0.3">
      <c r="A316" s="57" t="s">
        <v>218</v>
      </c>
      <c r="B316" s="60" t="s">
        <v>256</v>
      </c>
      <c r="C316" s="63" t="s">
        <v>3</v>
      </c>
      <c r="D316" s="33" t="s">
        <v>29</v>
      </c>
      <c r="E316" s="31">
        <f>F316+G316+H316+I316</f>
        <v>880086.04</v>
      </c>
      <c r="F316" s="36">
        <v>0</v>
      </c>
      <c r="G316" s="49">
        <v>438346.04</v>
      </c>
      <c r="H316" s="44">
        <v>441740</v>
      </c>
      <c r="I316" s="50">
        <v>0</v>
      </c>
      <c r="J316" s="50">
        <v>0</v>
      </c>
      <c r="K316" s="66"/>
    </row>
    <row r="317" spans="1:11" ht="48.75" customHeight="1" thickBot="1" x14ac:dyDescent="0.3">
      <c r="A317" s="58"/>
      <c r="B317" s="61"/>
      <c r="C317" s="64"/>
      <c r="D317" s="33" t="s">
        <v>4</v>
      </c>
      <c r="E317" s="31">
        <f t="shared" ref="E317:E319" si="363">F317+G317+H317+I317</f>
        <v>0</v>
      </c>
      <c r="F317" s="36">
        <v>0</v>
      </c>
      <c r="G317" s="49">
        <v>0</v>
      </c>
      <c r="H317" s="44">
        <v>0</v>
      </c>
      <c r="I317" s="50">
        <v>0</v>
      </c>
      <c r="J317" s="50">
        <v>0</v>
      </c>
      <c r="K317" s="67"/>
    </row>
    <row r="318" spans="1:11" ht="48.75" customHeight="1" thickBot="1" x14ac:dyDescent="0.3">
      <c r="A318" s="58"/>
      <c r="B318" s="61"/>
      <c r="C318" s="64"/>
      <c r="D318" s="33" t="s">
        <v>5</v>
      </c>
      <c r="E318" s="31">
        <f t="shared" si="363"/>
        <v>6837874.54</v>
      </c>
      <c r="F318" s="36">
        <v>0</v>
      </c>
      <c r="G318" s="49">
        <v>6837874.54</v>
      </c>
      <c r="H318" s="44">
        <v>0</v>
      </c>
      <c r="I318" s="50">
        <v>0</v>
      </c>
      <c r="J318" s="50">
        <v>0</v>
      </c>
      <c r="K318" s="67"/>
    </row>
    <row r="319" spans="1:11" ht="38.25" customHeight="1" thickBot="1" x14ac:dyDescent="0.3">
      <c r="A319" s="58"/>
      <c r="B319" s="61"/>
      <c r="C319" s="64"/>
      <c r="D319" s="33" t="s">
        <v>6</v>
      </c>
      <c r="E319" s="31">
        <f t="shared" si="363"/>
        <v>0</v>
      </c>
      <c r="F319" s="36">
        <v>0</v>
      </c>
      <c r="G319" s="49">
        <v>0</v>
      </c>
      <c r="H319" s="44">
        <v>0</v>
      </c>
      <c r="I319" s="50">
        <v>0</v>
      </c>
      <c r="J319" s="50">
        <v>0</v>
      </c>
      <c r="K319" s="67"/>
    </row>
    <row r="320" spans="1:11" ht="26.25" customHeight="1" thickBot="1" x14ac:dyDescent="0.3">
      <c r="A320" s="59"/>
      <c r="B320" s="62"/>
      <c r="C320" s="65"/>
      <c r="D320" s="33" t="s">
        <v>7</v>
      </c>
      <c r="E320" s="31">
        <f t="shared" ref="E320:I320" si="364">E316+E317+E318+E319</f>
        <v>7717960.5800000001</v>
      </c>
      <c r="F320" s="36">
        <f t="shared" si="364"/>
        <v>0</v>
      </c>
      <c r="G320" s="49">
        <f t="shared" si="364"/>
        <v>7276220.5800000001</v>
      </c>
      <c r="H320" s="44">
        <f t="shared" si="364"/>
        <v>441740</v>
      </c>
      <c r="I320" s="50">
        <f t="shared" si="364"/>
        <v>0</v>
      </c>
      <c r="J320" s="50">
        <f t="shared" ref="J320" si="365">J316+J317+J318+J319</f>
        <v>0</v>
      </c>
      <c r="K320" s="68"/>
    </row>
    <row r="321" spans="1:11" ht="48" hidden="1" customHeight="1" thickBot="1" x14ac:dyDescent="0.3">
      <c r="A321" s="57" t="s">
        <v>219</v>
      </c>
      <c r="B321" s="60" t="s">
        <v>220</v>
      </c>
      <c r="C321" s="63" t="s">
        <v>3</v>
      </c>
      <c r="D321" s="33" t="s">
        <v>29</v>
      </c>
      <c r="E321" s="31">
        <f>F321+G321+H321+I321</f>
        <v>0</v>
      </c>
      <c r="F321" s="36">
        <v>0</v>
      </c>
      <c r="G321" s="49">
        <v>0</v>
      </c>
      <c r="H321" s="44">
        <v>0</v>
      </c>
      <c r="I321" s="50">
        <v>0</v>
      </c>
      <c r="J321" s="50">
        <v>0</v>
      </c>
      <c r="K321" s="66"/>
    </row>
    <row r="322" spans="1:11" ht="45.75" hidden="1" customHeight="1" thickBot="1" x14ac:dyDescent="0.3">
      <c r="A322" s="58"/>
      <c r="B322" s="61"/>
      <c r="C322" s="64"/>
      <c r="D322" s="33" t="s">
        <v>4</v>
      </c>
      <c r="E322" s="31">
        <f t="shared" ref="E322:E324" si="366">F322+G322+H322+I322</f>
        <v>0</v>
      </c>
      <c r="F322" s="36">
        <v>0</v>
      </c>
      <c r="G322" s="49">
        <v>0</v>
      </c>
      <c r="H322" s="44">
        <v>0</v>
      </c>
      <c r="I322" s="50">
        <v>0</v>
      </c>
      <c r="J322" s="50">
        <v>0</v>
      </c>
      <c r="K322" s="67"/>
    </row>
    <row r="323" spans="1:11" ht="44.25" hidden="1" customHeight="1" thickBot="1" x14ac:dyDescent="0.3">
      <c r="A323" s="58"/>
      <c r="B323" s="61"/>
      <c r="C323" s="64"/>
      <c r="D323" s="33" t="s">
        <v>5</v>
      </c>
      <c r="E323" s="31">
        <f t="shared" si="366"/>
        <v>0</v>
      </c>
      <c r="F323" s="36">
        <v>0</v>
      </c>
      <c r="G323" s="49">
        <v>0</v>
      </c>
      <c r="H323" s="44">
        <v>0</v>
      </c>
      <c r="I323" s="50">
        <v>0</v>
      </c>
      <c r="J323" s="50">
        <v>0</v>
      </c>
      <c r="K323" s="67"/>
    </row>
    <row r="324" spans="1:11" ht="36" hidden="1" customHeight="1" thickBot="1" x14ac:dyDescent="0.3">
      <c r="A324" s="58"/>
      <c r="B324" s="61"/>
      <c r="C324" s="64"/>
      <c r="D324" s="33" t="s">
        <v>6</v>
      </c>
      <c r="E324" s="31">
        <f t="shared" si="366"/>
        <v>0</v>
      </c>
      <c r="F324" s="36">
        <v>0</v>
      </c>
      <c r="G324" s="49">
        <v>0</v>
      </c>
      <c r="H324" s="44">
        <v>0</v>
      </c>
      <c r="I324" s="50">
        <v>0</v>
      </c>
      <c r="J324" s="50">
        <v>0</v>
      </c>
      <c r="K324" s="67"/>
    </row>
    <row r="325" spans="1:11" ht="26.25" hidden="1" customHeight="1" thickBot="1" x14ac:dyDescent="0.3">
      <c r="A325" s="59"/>
      <c r="B325" s="62"/>
      <c r="C325" s="65"/>
      <c r="D325" s="33" t="s">
        <v>7</v>
      </c>
      <c r="E325" s="31">
        <f t="shared" ref="E325:I325" si="367">E321+E322+E323+E324</f>
        <v>0</v>
      </c>
      <c r="F325" s="36">
        <f t="shared" si="367"/>
        <v>0</v>
      </c>
      <c r="G325" s="49">
        <f t="shared" si="367"/>
        <v>0</v>
      </c>
      <c r="H325" s="44">
        <f t="shared" si="367"/>
        <v>0</v>
      </c>
      <c r="I325" s="50">
        <f t="shared" si="367"/>
        <v>0</v>
      </c>
      <c r="J325" s="50">
        <f t="shared" ref="J325" si="368">J321+J322+J323+J324</f>
        <v>0</v>
      </c>
      <c r="K325" s="68"/>
    </row>
    <row r="326" spans="1:11" ht="47.25" customHeight="1" thickBot="1" x14ac:dyDescent="0.3">
      <c r="A326" s="86">
        <v>18</v>
      </c>
      <c r="B326" s="60" t="s">
        <v>128</v>
      </c>
      <c r="C326" s="63" t="s">
        <v>3</v>
      </c>
      <c r="D326" s="33" t="s">
        <v>29</v>
      </c>
      <c r="E326" s="31">
        <f t="shared" ref="E326:J326" si="369">E331+E336</f>
        <v>268728.26</v>
      </c>
      <c r="F326" s="36">
        <f t="shared" si="369"/>
        <v>83247.839999999997</v>
      </c>
      <c r="G326" s="49">
        <f t="shared" si="369"/>
        <v>102730.42</v>
      </c>
      <c r="H326" s="44">
        <f t="shared" si="369"/>
        <v>82750</v>
      </c>
      <c r="I326" s="50">
        <f t="shared" si="369"/>
        <v>0</v>
      </c>
      <c r="J326" s="50">
        <f t="shared" si="369"/>
        <v>0</v>
      </c>
      <c r="K326" s="66">
        <v>45</v>
      </c>
    </row>
    <row r="327" spans="1:11" ht="46.5" customHeight="1" thickBot="1" x14ac:dyDescent="0.3">
      <c r="A327" s="87"/>
      <c r="B327" s="61"/>
      <c r="C327" s="64"/>
      <c r="D327" s="33" t="s">
        <v>4</v>
      </c>
      <c r="E327" s="31">
        <f t="shared" ref="E327:F329" si="370">E332</f>
        <v>0</v>
      </c>
      <c r="F327" s="36">
        <f t="shared" si="370"/>
        <v>0</v>
      </c>
      <c r="G327" s="49">
        <f t="shared" ref="G327:I327" si="371">G332</f>
        <v>0</v>
      </c>
      <c r="H327" s="44">
        <f t="shared" si="371"/>
        <v>0</v>
      </c>
      <c r="I327" s="50">
        <f t="shared" si="371"/>
        <v>0</v>
      </c>
      <c r="J327" s="50">
        <f t="shared" ref="J327" si="372">J332</f>
        <v>0</v>
      </c>
      <c r="K327" s="67"/>
    </row>
    <row r="328" spans="1:11" ht="42.75" customHeight="1" thickBot="1" x14ac:dyDescent="0.3">
      <c r="A328" s="87"/>
      <c r="B328" s="61"/>
      <c r="C328" s="64"/>
      <c r="D328" s="33" t="s">
        <v>5</v>
      </c>
      <c r="E328" s="31">
        <f t="shared" si="370"/>
        <v>0</v>
      </c>
      <c r="F328" s="36">
        <f t="shared" si="370"/>
        <v>0</v>
      </c>
      <c r="G328" s="49">
        <f t="shared" ref="G328:I328" si="373">G333</f>
        <v>0</v>
      </c>
      <c r="H328" s="44">
        <f t="shared" si="373"/>
        <v>0</v>
      </c>
      <c r="I328" s="50">
        <f t="shared" si="373"/>
        <v>0</v>
      </c>
      <c r="J328" s="50">
        <f t="shared" ref="J328" si="374">J333</f>
        <v>0</v>
      </c>
      <c r="K328" s="67"/>
    </row>
    <row r="329" spans="1:11" ht="35.25" customHeight="1" thickBot="1" x14ac:dyDescent="0.3">
      <c r="A329" s="87"/>
      <c r="B329" s="61"/>
      <c r="C329" s="64"/>
      <c r="D329" s="33" t="s">
        <v>6</v>
      </c>
      <c r="E329" s="31">
        <f t="shared" si="370"/>
        <v>0</v>
      </c>
      <c r="F329" s="36">
        <f t="shared" si="370"/>
        <v>0</v>
      </c>
      <c r="G329" s="49">
        <f t="shared" ref="G329:I329" si="375">G334</f>
        <v>0</v>
      </c>
      <c r="H329" s="44">
        <f t="shared" si="375"/>
        <v>0</v>
      </c>
      <c r="I329" s="50">
        <f t="shared" si="375"/>
        <v>0</v>
      </c>
      <c r="J329" s="50">
        <f t="shared" ref="J329" si="376">J334</f>
        <v>0</v>
      </c>
      <c r="K329" s="67"/>
    </row>
    <row r="330" spans="1:11" ht="26.25" customHeight="1" thickBot="1" x14ac:dyDescent="0.3">
      <c r="A330" s="88"/>
      <c r="B330" s="62"/>
      <c r="C330" s="65"/>
      <c r="D330" s="33" t="s">
        <v>7</v>
      </c>
      <c r="E330" s="31">
        <f>E326+E327+E328+E329</f>
        <v>268728.26</v>
      </c>
      <c r="F330" s="36">
        <f>F326+F327+F328+F329</f>
        <v>83247.839999999997</v>
      </c>
      <c r="G330" s="49">
        <f t="shared" ref="G330:I330" si="377">G326+G327+G328+G329</f>
        <v>102730.42</v>
      </c>
      <c r="H330" s="44">
        <f t="shared" si="377"/>
        <v>82750</v>
      </c>
      <c r="I330" s="50">
        <f t="shared" si="377"/>
        <v>0</v>
      </c>
      <c r="J330" s="50">
        <f t="shared" ref="J330" si="378">J326+J327+J328+J329</f>
        <v>0</v>
      </c>
      <c r="K330" s="68"/>
    </row>
    <row r="331" spans="1:11" ht="45" customHeight="1" thickBot="1" x14ac:dyDescent="0.3">
      <c r="A331" s="57" t="s">
        <v>129</v>
      </c>
      <c r="B331" s="60" t="s">
        <v>257</v>
      </c>
      <c r="C331" s="63" t="s">
        <v>3</v>
      </c>
      <c r="D331" s="33" t="s">
        <v>29</v>
      </c>
      <c r="E331" s="31">
        <f>F331+G331+H331+I331</f>
        <v>193032</v>
      </c>
      <c r="F331" s="36">
        <v>61032</v>
      </c>
      <c r="G331" s="49">
        <v>76000</v>
      </c>
      <c r="H331" s="44">
        <v>56000</v>
      </c>
      <c r="I331" s="50">
        <v>0</v>
      </c>
      <c r="J331" s="50">
        <v>0</v>
      </c>
      <c r="K331" s="66"/>
    </row>
    <row r="332" spans="1:11" ht="48.75" customHeight="1" thickBot="1" x14ac:dyDescent="0.3">
      <c r="A332" s="58"/>
      <c r="B332" s="61"/>
      <c r="C332" s="64"/>
      <c r="D332" s="33" t="s">
        <v>4</v>
      </c>
      <c r="E332" s="31">
        <f t="shared" ref="E332:E334" si="379">F332+G332+H332+I332</f>
        <v>0</v>
      </c>
      <c r="F332" s="36">
        <v>0</v>
      </c>
      <c r="G332" s="49">
        <v>0</v>
      </c>
      <c r="H332" s="44">
        <v>0</v>
      </c>
      <c r="I332" s="50">
        <v>0</v>
      </c>
      <c r="J332" s="50">
        <v>0</v>
      </c>
      <c r="K332" s="67"/>
    </row>
    <row r="333" spans="1:11" ht="48.75" customHeight="1" thickBot="1" x14ac:dyDescent="0.3">
      <c r="A333" s="58"/>
      <c r="B333" s="61"/>
      <c r="C333" s="64"/>
      <c r="D333" s="33" t="s">
        <v>5</v>
      </c>
      <c r="E333" s="31">
        <f t="shared" si="379"/>
        <v>0</v>
      </c>
      <c r="F333" s="36">
        <v>0</v>
      </c>
      <c r="G333" s="49">
        <v>0</v>
      </c>
      <c r="H333" s="44">
        <v>0</v>
      </c>
      <c r="I333" s="50">
        <v>0</v>
      </c>
      <c r="J333" s="50">
        <v>0</v>
      </c>
      <c r="K333" s="67"/>
    </row>
    <row r="334" spans="1:11" ht="35.25" customHeight="1" thickBot="1" x14ac:dyDescent="0.3">
      <c r="A334" s="58"/>
      <c r="B334" s="61"/>
      <c r="C334" s="64"/>
      <c r="D334" s="33" t="s">
        <v>6</v>
      </c>
      <c r="E334" s="31">
        <f t="shared" si="379"/>
        <v>0</v>
      </c>
      <c r="F334" s="36">
        <v>0</v>
      </c>
      <c r="G334" s="49">
        <v>0</v>
      </c>
      <c r="H334" s="44">
        <v>0</v>
      </c>
      <c r="I334" s="50">
        <v>0</v>
      </c>
      <c r="J334" s="50">
        <v>0</v>
      </c>
      <c r="K334" s="67"/>
    </row>
    <row r="335" spans="1:11" ht="27" customHeight="1" thickBot="1" x14ac:dyDescent="0.3">
      <c r="A335" s="59"/>
      <c r="B335" s="62"/>
      <c r="C335" s="65"/>
      <c r="D335" s="33" t="s">
        <v>7</v>
      </c>
      <c r="E335" s="31">
        <f>E331+E332+E333+E334</f>
        <v>193032</v>
      </c>
      <c r="F335" s="36">
        <f>F331+F332+F333+F334</f>
        <v>61032</v>
      </c>
      <c r="G335" s="49">
        <f t="shared" ref="G335:I335" si="380">G331+G332+G333+G334</f>
        <v>76000</v>
      </c>
      <c r="H335" s="44">
        <f t="shared" si="380"/>
        <v>56000</v>
      </c>
      <c r="I335" s="50">
        <f t="shared" si="380"/>
        <v>0</v>
      </c>
      <c r="J335" s="50">
        <f t="shared" ref="J335" si="381">J331+J332+J333+J334</f>
        <v>0</v>
      </c>
      <c r="K335" s="68"/>
    </row>
    <row r="336" spans="1:11" ht="51.75" customHeight="1" thickBot="1" x14ac:dyDescent="0.3">
      <c r="A336" s="57" t="s">
        <v>258</v>
      </c>
      <c r="B336" s="60" t="s">
        <v>259</v>
      </c>
      <c r="C336" s="63" t="s">
        <v>3</v>
      </c>
      <c r="D336" s="33" t="s">
        <v>29</v>
      </c>
      <c r="E336" s="31">
        <f>F336+G336+H336+I336</f>
        <v>75696.259999999995</v>
      </c>
      <c r="F336" s="36">
        <v>22215.84</v>
      </c>
      <c r="G336" s="49">
        <v>26730.42</v>
      </c>
      <c r="H336" s="44">
        <v>26750</v>
      </c>
      <c r="I336" s="50">
        <v>0</v>
      </c>
      <c r="J336" s="50">
        <v>0</v>
      </c>
      <c r="K336" s="66"/>
    </row>
    <row r="337" spans="1:11" ht="54" customHeight="1" thickBot="1" x14ac:dyDescent="0.3">
      <c r="A337" s="58"/>
      <c r="B337" s="61"/>
      <c r="C337" s="64"/>
      <c r="D337" s="33" t="s">
        <v>4</v>
      </c>
      <c r="E337" s="31">
        <f t="shared" ref="E337:E339" si="382">F337+G337+H337+I337</f>
        <v>0</v>
      </c>
      <c r="F337" s="36">
        <v>0</v>
      </c>
      <c r="G337" s="49">
        <v>0</v>
      </c>
      <c r="H337" s="44">
        <v>0</v>
      </c>
      <c r="I337" s="50">
        <v>0</v>
      </c>
      <c r="J337" s="50">
        <v>0</v>
      </c>
      <c r="K337" s="67"/>
    </row>
    <row r="338" spans="1:11" ht="50.25" customHeight="1" thickBot="1" x14ac:dyDescent="0.3">
      <c r="A338" s="58"/>
      <c r="B338" s="61"/>
      <c r="C338" s="64"/>
      <c r="D338" s="33" t="s">
        <v>5</v>
      </c>
      <c r="E338" s="31">
        <f t="shared" si="382"/>
        <v>0</v>
      </c>
      <c r="F338" s="36">
        <v>0</v>
      </c>
      <c r="G338" s="49">
        <v>0</v>
      </c>
      <c r="H338" s="44">
        <v>0</v>
      </c>
      <c r="I338" s="50">
        <v>0</v>
      </c>
      <c r="J338" s="50">
        <v>0</v>
      </c>
      <c r="K338" s="67"/>
    </row>
    <row r="339" spans="1:11" ht="42.75" customHeight="1" thickBot="1" x14ac:dyDescent="0.3">
      <c r="A339" s="58"/>
      <c r="B339" s="61"/>
      <c r="C339" s="64"/>
      <c r="D339" s="33" t="s">
        <v>6</v>
      </c>
      <c r="E339" s="31">
        <f t="shared" si="382"/>
        <v>0</v>
      </c>
      <c r="F339" s="36">
        <v>0</v>
      </c>
      <c r="G339" s="49">
        <v>0</v>
      </c>
      <c r="H339" s="44">
        <v>0</v>
      </c>
      <c r="I339" s="50">
        <v>0</v>
      </c>
      <c r="J339" s="50">
        <v>0</v>
      </c>
      <c r="K339" s="67"/>
    </row>
    <row r="340" spans="1:11" ht="27" customHeight="1" thickBot="1" x14ac:dyDescent="0.3">
      <c r="A340" s="59"/>
      <c r="B340" s="62"/>
      <c r="C340" s="65"/>
      <c r="D340" s="33" t="s">
        <v>7</v>
      </c>
      <c r="E340" s="31">
        <f>E336+E337+E338+E339</f>
        <v>75696.259999999995</v>
      </c>
      <c r="F340" s="36">
        <f>F336+F337+F338+F339</f>
        <v>22215.84</v>
      </c>
      <c r="G340" s="49">
        <f t="shared" ref="G340:J340" si="383">G336+G337+G338+G339</f>
        <v>26730.42</v>
      </c>
      <c r="H340" s="44">
        <f t="shared" si="383"/>
        <v>26750</v>
      </c>
      <c r="I340" s="50">
        <f t="shared" si="383"/>
        <v>0</v>
      </c>
      <c r="J340" s="50">
        <f t="shared" si="383"/>
        <v>0</v>
      </c>
      <c r="K340" s="68"/>
    </row>
    <row r="341" spans="1:11" ht="47.25" customHeight="1" thickBot="1" x14ac:dyDescent="0.3">
      <c r="A341" s="86">
        <v>19</v>
      </c>
      <c r="B341" s="60" t="s">
        <v>130</v>
      </c>
      <c r="C341" s="63" t="s">
        <v>3</v>
      </c>
      <c r="D341" s="33" t="s">
        <v>29</v>
      </c>
      <c r="E341" s="31">
        <f>E351+E346</f>
        <v>13234451</v>
      </c>
      <c r="F341" s="36">
        <f>F351+F346</f>
        <v>2433257</v>
      </c>
      <c r="G341" s="49">
        <f t="shared" ref="G341:I341" si="384">G351+G346</f>
        <v>2676738</v>
      </c>
      <c r="H341" s="44">
        <f t="shared" si="384"/>
        <v>2708152</v>
      </c>
      <c r="I341" s="50">
        <f t="shared" si="384"/>
        <v>2708152</v>
      </c>
      <c r="J341" s="50">
        <f t="shared" ref="J341" si="385">J351+J346</f>
        <v>2708152</v>
      </c>
      <c r="K341" s="66">
        <v>46.47</v>
      </c>
    </row>
    <row r="342" spans="1:11" ht="46.5" customHeight="1" thickBot="1" x14ac:dyDescent="0.3">
      <c r="A342" s="87"/>
      <c r="B342" s="61"/>
      <c r="C342" s="64"/>
      <c r="D342" s="33" t="s">
        <v>4</v>
      </c>
      <c r="E342" s="31">
        <f t="shared" ref="E342:E344" si="386">E352+E347</f>
        <v>0</v>
      </c>
      <c r="F342" s="36">
        <f>F352+F347</f>
        <v>0</v>
      </c>
      <c r="G342" s="49">
        <f t="shared" ref="G342:I342" si="387">G352+G347</f>
        <v>0</v>
      </c>
      <c r="H342" s="44">
        <f t="shared" si="387"/>
        <v>0</v>
      </c>
      <c r="I342" s="50">
        <f t="shared" si="387"/>
        <v>0</v>
      </c>
      <c r="J342" s="50">
        <f t="shared" ref="J342" si="388">J352+J347</f>
        <v>0</v>
      </c>
      <c r="K342" s="67"/>
    </row>
    <row r="343" spans="1:11" ht="47.25" customHeight="1" thickBot="1" x14ac:dyDescent="0.3">
      <c r="A343" s="87"/>
      <c r="B343" s="61"/>
      <c r="C343" s="64"/>
      <c r="D343" s="33" t="s">
        <v>5</v>
      </c>
      <c r="E343" s="31">
        <f t="shared" si="386"/>
        <v>50000</v>
      </c>
      <c r="F343" s="36">
        <f>F353+F348</f>
        <v>0</v>
      </c>
      <c r="G343" s="49">
        <f t="shared" ref="G343:I343" si="389">G353+G348</f>
        <v>50000</v>
      </c>
      <c r="H343" s="44">
        <f t="shared" si="389"/>
        <v>0</v>
      </c>
      <c r="I343" s="50">
        <f t="shared" si="389"/>
        <v>0</v>
      </c>
      <c r="J343" s="50">
        <f t="shared" ref="J343" si="390">J353+J348</f>
        <v>0</v>
      </c>
      <c r="K343" s="67"/>
    </row>
    <row r="344" spans="1:11" ht="33.75" customHeight="1" thickBot="1" x14ac:dyDescent="0.3">
      <c r="A344" s="87"/>
      <c r="B344" s="61"/>
      <c r="C344" s="64"/>
      <c r="D344" s="33" t="s">
        <v>6</v>
      </c>
      <c r="E344" s="31">
        <f t="shared" si="386"/>
        <v>479395.17</v>
      </c>
      <c r="F344" s="36">
        <f>F354+F349</f>
        <v>73218</v>
      </c>
      <c r="G344" s="49">
        <f t="shared" ref="G344" si="391">G354</f>
        <v>106177.17</v>
      </c>
      <c r="H344" s="44">
        <f t="shared" ref="H344:I344" si="392">H354</f>
        <v>100000</v>
      </c>
      <c r="I344" s="50">
        <f t="shared" si="392"/>
        <v>100000</v>
      </c>
      <c r="J344" s="50">
        <f t="shared" ref="J344" si="393">J354</f>
        <v>100000</v>
      </c>
      <c r="K344" s="67"/>
    </row>
    <row r="345" spans="1:11" ht="27" customHeight="1" thickBot="1" x14ac:dyDescent="0.3">
      <c r="A345" s="88"/>
      <c r="B345" s="62"/>
      <c r="C345" s="65"/>
      <c r="D345" s="33" t="s">
        <v>7</v>
      </c>
      <c r="E345" s="31">
        <f>E341+E342+E343+E344</f>
        <v>13763846.17</v>
      </c>
      <c r="F345" s="36">
        <f>F341+F342+F343+F344</f>
        <v>2506475</v>
      </c>
      <c r="G345" s="49">
        <f t="shared" ref="G345:I345" si="394">G341+G342+G343+G344</f>
        <v>2832915.17</v>
      </c>
      <c r="H345" s="44">
        <f t="shared" si="394"/>
        <v>2808152</v>
      </c>
      <c r="I345" s="50">
        <f t="shared" si="394"/>
        <v>2808152</v>
      </c>
      <c r="J345" s="50">
        <f t="shared" ref="J345" si="395">J341+J342+J343+J344</f>
        <v>2808152</v>
      </c>
      <c r="K345" s="68"/>
    </row>
    <row r="346" spans="1:11" ht="54.75" customHeight="1" thickBot="1" x14ac:dyDescent="0.3">
      <c r="A346" s="57" t="s">
        <v>131</v>
      </c>
      <c r="B346" s="60" t="s">
        <v>223</v>
      </c>
      <c r="C346" s="63" t="s">
        <v>3</v>
      </c>
      <c r="D346" s="33" t="s">
        <v>29</v>
      </c>
      <c r="E346" s="31">
        <f>F346+G346+H346+I346</f>
        <v>13490</v>
      </c>
      <c r="F346" s="36">
        <v>0</v>
      </c>
      <c r="G346" s="49">
        <v>13490</v>
      </c>
      <c r="H346" s="44">
        <v>0</v>
      </c>
      <c r="I346" s="50">
        <v>0</v>
      </c>
      <c r="J346" s="50">
        <v>0</v>
      </c>
      <c r="K346" s="66"/>
    </row>
    <row r="347" spans="1:11" ht="48" customHeight="1" thickBot="1" x14ac:dyDescent="0.3">
      <c r="A347" s="58"/>
      <c r="B347" s="61"/>
      <c r="C347" s="64"/>
      <c r="D347" s="33" t="s">
        <v>4</v>
      </c>
      <c r="E347" s="31">
        <f t="shared" ref="E347:E349" si="396">F347+G347+H347+I347</f>
        <v>0</v>
      </c>
      <c r="F347" s="36">
        <v>0</v>
      </c>
      <c r="G347" s="49">
        <v>0</v>
      </c>
      <c r="H347" s="44">
        <v>0</v>
      </c>
      <c r="I347" s="50">
        <v>0</v>
      </c>
      <c r="J347" s="50">
        <v>0</v>
      </c>
      <c r="K347" s="67"/>
    </row>
    <row r="348" spans="1:11" ht="48" customHeight="1" thickBot="1" x14ac:dyDescent="0.3">
      <c r="A348" s="58"/>
      <c r="B348" s="61"/>
      <c r="C348" s="64"/>
      <c r="D348" s="33" t="s">
        <v>5</v>
      </c>
      <c r="E348" s="31">
        <f t="shared" si="396"/>
        <v>50000</v>
      </c>
      <c r="F348" s="36">
        <v>0</v>
      </c>
      <c r="G348" s="49">
        <v>50000</v>
      </c>
      <c r="H348" s="44">
        <v>0</v>
      </c>
      <c r="I348" s="50">
        <v>0</v>
      </c>
      <c r="J348" s="50">
        <v>0</v>
      </c>
      <c r="K348" s="67"/>
    </row>
    <row r="349" spans="1:11" ht="45" customHeight="1" thickBot="1" x14ac:dyDescent="0.3">
      <c r="A349" s="58"/>
      <c r="B349" s="61"/>
      <c r="C349" s="64"/>
      <c r="D349" s="33" t="s">
        <v>6</v>
      </c>
      <c r="E349" s="31">
        <f t="shared" si="396"/>
        <v>0</v>
      </c>
      <c r="F349" s="36">
        <v>0</v>
      </c>
      <c r="G349" s="49">
        <v>0</v>
      </c>
      <c r="H349" s="44">
        <v>0</v>
      </c>
      <c r="I349" s="50">
        <v>0</v>
      </c>
      <c r="J349" s="50">
        <v>0</v>
      </c>
      <c r="K349" s="67"/>
    </row>
    <row r="350" spans="1:11" ht="27" customHeight="1" thickBot="1" x14ac:dyDescent="0.3">
      <c r="A350" s="59"/>
      <c r="B350" s="62"/>
      <c r="C350" s="65"/>
      <c r="D350" s="33" t="s">
        <v>7</v>
      </c>
      <c r="E350" s="31">
        <f>E346+E347+E348+E349</f>
        <v>63490</v>
      </c>
      <c r="F350" s="36">
        <f>F346+F347+F348+F349</f>
        <v>0</v>
      </c>
      <c r="G350" s="49">
        <f t="shared" ref="G350:I350" si="397">G346+G347+G348+G349</f>
        <v>63490</v>
      </c>
      <c r="H350" s="44">
        <f t="shared" si="397"/>
        <v>0</v>
      </c>
      <c r="I350" s="50">
        <f t="shared" si="397"/>
        <v>0</v>
      </c>
      <c r="J350" s="50">
        <f t="shared" ref="J350" si="398">J346+J347+J348+J349</f>
        <v>0</v>
      </c>
      <c r="K350" s="68"/>
    </row>
    <row r="351" spans="1:11" ht="48.75" customHeight="1" thickBot="1" x14ac:dyDescent="0.3">
      <c r="A351" s="57" t="s">
        <v>222</v>
      </c>
      <c r="B351" s="60" t="s">
        <v>260</v>
      </c>
      <c r="C351" s="63" t="s">
        <v>3</v>
      </c>
      <c r="D351" s="33" t="s">
        <v>29</v>
      </c>
      <c r="E351" s="31">
        <f>F351+G351+H351+I351+J351</f>
        <v>13220961</v>
      </c>
      <c r="F351" s="36">
        <v>2433257</v>
      </c>
      <c r="G351" s="49">
        <v>2663248</v>
      </c>
      <c r="H351" s="44">
        <v>2708152</v>
      </c>
      <c r="I351" s="50">
        <v>2708152</v>
      </c>
      <c r="J351" s="50">
        <v>2708152</v>
      </c>
      <c r="K351" s="66"/>
    </row>
    <row r="352" spans="1:11" ht="51" customHeight="1" thickBot="1" x14ac:dyDescent="0.3">
      <c r="A352" s="58"/>
      <c r="B352" s="61"/>
      <c r="C352" s="64"/>
      <c r="D352" s="33" t="s">
        <v>4</v>
      </c>
      <c r="E352" s="31">
        <f t="shared" ref="E352:E353" si="399">F352+G352+H352+I352</f>
        <v>0</v>
      </c>
      <c r="F352" s="36">
        <v>0</v>
      </c>
      <c r="G352" s="49">
        <v>0</v>
      </c>
      <c r="H352" s="44">
        <v>0</v>
      </c>
      <c r="I352" s="50">
        <v>0</v>
      </c>
      <c r="J352" s="50">
        <v>0</v>
      </c>
      <c r="K352" s="67"/>
    </row>
    <row r="353" spans="1:11" ht="49.5" customHeight="1" thickBot="1" x14ac:dyDescent="0.3">
      <c r="A353" s="58"/>
      <c r="B353" s="61"/>
      <c r="C353" s="64"/>
      <c r="D353" s="33" t="s">
        <v>5</v>
      </c>
      <c r="E353" s="31">
        <f t="shared" si="399"/>
        <v>0</v>
      </c>
      <c r="F353" s="36">
        <v>0</v>
      </c>
      <c r="G353" s="49">
        <v>0</v>
      </c>
      <c r="H353" s="44">
        <v>0</v>
      </c>
      <c r="I353" s="50">
        <v>0</v>
      </c>
      <c r="J353" s="50">
        <v>0</v>
      </c>
      <c r="K353" s="67"/>
    </row>
    <row r="354" spans="1:11" ht="33.75" customHeight="1" thickBot="1" x14ac:dyDescent="0.3">
      <c r="A354" s="58"/>
      <c r="B354" s="61"/>
      <c r="C354" s="64"/>
      <c r="D354" s="33" t="s">
        <v>6</v>
      </c>
      <c r="E354" s="31">
        <f>F354+G354+H354+I354+J354</f>
        <v>479395.17</v>
      </c>
      <c r="F354" s="36">
        <v>73218</v>
      </c>
      <c r="G354" s="49">
        <v>106177.17</v>
      </c>
      <c r="H354" s="44">
        <v>100000</v>
      </c>
      <c r="I354" s="50">
        <v>100000</v>
      </c>
      <c r="J354" s="50">
        <v>100000</v>
      </c>
      <c r="K354" s="67"/>
    </row>
    <row r="355" spans="1:11" ht="29.25" customHeight="1" thickBot="1" x14ac:dyDescent="0.3">
      <c r="A355" s="59"/>
      <c r="B355" s="62"/>
      <c r="C355" s="65"/>
      <c r="D355" s="33" t="s">
        <v>7</v>
      </c>
      <c r="E355" s="31">
        <f>E351+E352+E353+E354</f>
        <v>13700356.17</v>
      </c>
      <c r="F355" s="36">
        <f>F351+F352+F353+F354</f>
        <v>2506475</v>
      </c>
      <c r="G355" s="49">
        <f t="shared" ref="G355:I355" si="400">G351+G352+G353+G354</f>
        <v>2769425.17</v>
      </c>
      <c r="H355" s="44">
        <f t="shared" si="400"/>
        <v>2808152</v>
      </c>
      <c r="I355" s="50">
        <f t="shared" si="400"/>
        <v>2808152</v>
      </c>
      <c r="J355" s="50">
        <f t="shared" ref="J355" si="401">J351+J352+J353+J354</f>
        <v>2808152</v>
      </c>
      <c r="K355" s="68"/>
    </row>
    <row r="356" spans="1:11" ht="44.25" customHeight="1" thickBot="1" x14ac:dyDescent="0.3">
      <c r="A356" s="86">
        <v>20</v>
      </c>
      <c r="B356" s="86" t="s">
        <v>132</v>
      </c>
      <c r="C356" s="63" t="s">
        <v>3</v>
      </c>
      <c r="D356" s="33" t="s">
        <v>29</v>
      </c>
      <c r="E356" s="31">
        <f t="shared" ref="E356:F359" si="402">E361</f>
        <v>65675312.5</v>
      </c>
      <c r="F356" s="36">
        <f t="shared" si="402"/>
        <v>12343281.5</v>
      </c>
      <c r="G356" s="49">
        <f t="shared" ref="G356:I356" si="403">G361</f>
        <v>13001834</v>
      </c>
      <c r="H356" s="44">
        <f t="shared" si="403"/>
        <v>13443399</v>
      </c>
      <c r="I356" s="50">
        <f t="shared" si="403"/>
        <v>13443399</v>
      </c>
      <c r="J356" s="50">
        <f t="shared" ref="J356" si="404">J361</f>
        <v>13443399</v>
      </c>
      <c r="K356" s="66" t="s">
        <v>73</v>
      </c>
    </row>
    <row r="357" spans="1:11" ht="53.25" customHeight="1" thickBot="1" x14ac:dyDescent="0.3">
      <c r="A357" s="87"/>
      <c r="B357" s="87"/>
      <c r="C357" s="64"/>
      <c r="D357" s="33" t="s">
        <v>4</v>
      </c>
      <c r="E357" s="31">
        <f t="shared" si="402"/>
        <v>0</v>
      </c>
      <c r="F357" s="36">
        <f t="shared" si="402"/>
        <v>0</v>
      </c>
      <c r="G357" s="49">
        <f t="shared" ref="G357:I357" si="405">G362</f>
        <v>0</v>
      </c>
      <c r="H357" s="44">
        <f t="shared" si="405"/>
        <v>0</v>
      </c>
      <c r="I357" s="50">
        <f t="shared" si="405"/>
        <v>0</v>
      </c>
      <c r="J357" s="50">
        <f t="shared" ref="J357" si="406">J362</f>
        <v>0</v>
      </c>
      <c r="K357" s="67"/>
    </row>
    <row r="358" spans="1:11" ht="48" customHeight="1" thickBot="1" x14ac:dyDescent="0.3">
      <c r="A358" s="87"/>
      <c r="B358" s="87"/>
      <c r="C358" s="64"/>
      <c r="D358" s="33" t="s">
        <v>5</v>
      </c>
      <c r="E358" s="31">
        <f t="shared" si="402"/>
        <v>0</v>
      </c>
      <c r="F358" s="36">
        <f t="shared" si="402"/>
        <v>0</v>
      </c>
      <c r="G358" s="49">
        <f t="shared" ref="G358:I358" si="407">G363</f>
        <v>0</v>
      </c>
      <c r="H358" s="44">
        <f t="shared" si="407"/>
        <v>0</v>
      </c>
      <c r="I358" s="50">
        <f t="shared" si="407"/>
        <v>0</v>
      </c>
      <c r="J358" s="50">
        <f t="shared" ref="J358" si="408">J363</f>
        <v>0</v>
      </c>
      <c r="K358" s="67"/>
    </row>
    <row r="359" spans="1:11" ht="35.25" customHeight="1" thickBot="1" x14ac:dyDescent="0.3">
      <c r="A359" s="87"/>
      <c r="B359" s="87"/>
      <c r="C359" s="64"/>
      <c r="D359" s="33" t="s">
        <v>6</v>
      </c>
      <c r="E359" s="31">
        <f t="shared" si="402"/>
        <v>13566388.01</v>
      </c>
      <c r="F359" s="36">
        <f t="shared" si="402"/>
        <v>2709200</v>
      </c>
      <c r="G359" s="49">
        <f t="shared" ref="G359:I359" si="409">G364</f>
        <v>2714297.01</v>
      </c>
      <c r="H359" s="44">
        <f t="shared" si="409"/>
        <v>2714297</v>
      </c>
      <c r="I359" s="50">
        <f t="shared" si="409"/>
        <v>2714297</v>
      </c>
      <c r="J359" s="50">
        <f t="shared" ref="J359" si="410">J364</f>
        <v>2714297</v>
      </c>
      <c r="K359" s="67"/>
    </row>
    <row r="360" spans="1:11" ht="29.25" customHeight="1" thickBot="1" x14ac:dyDescent="0.3">
      <c r="A360" s="88"/>
      <c r="B360" s="88"/>
      <c r="C360" s="65"/>
      <c r="D360" s="33" t="s">
        <v>7</v>
      </c>
      <c r="E360" s="31">
        <f t="shared" ref="E360:F360" si="411">E356+E357+E358+E359</f>
        <v>79241700.510000005</v>
      </c>
      <c r="F360" s="36">
        <f t="shared" si="411"/>
        <v>15052481.5</v>
      </c>
      <c r="G360" s="49">
        <f t="shared" ref="G360:I360" si="412">G356+G357+G358+G359</f>
        <v>15716131.01</v>
      </c>
      <c r="H360" s="44">
        <f t="shared" si="412"/>
        <v>16157696</v>
      </c>
      <c r="I360" s="50">
        <f t="shared" si="412"/>
        <v>16157696</v>
      </c>
      <c r="J360" s="50">
        <f t="shared" ref="J360" si="413">J356+J357+J358+J359</f>
        <v>16157696</v>
      </c>
      <c r="K360" s="68"/>
    </row>
    <row r="361" spans="1:11" ht="48" customHeight="1" thickBot="1" x14ac:dyDescent="0.3">
      <c r="A361" s="57" t="s">
        <v>133</v>
      </c>
      <c r="B361" s="86" t="s">
        <v>261</v>
      </c>
      <c r="C361" s="63" t="s">
        <v>3</v>
      </c>
      <c r="D361" s="33" t="s">
        <v>29</v>
      </c>
      <c r="E361" s="31">
        <f>F361+G361+H361+I361+J361</f>
        <v>65675312.5</v>
      </c>
      <c r="F361" s="36">
        <v>12343281.5</v>
      </c>
      <c r="G361" s="49">
        <v>13001834</v>
      </c>
      <c r="H361" s="44">
        <v>13443399</v>
      </c>
      <c r="I361" s="50">
        <v>13443399</v>
      </c>
      <c r="J361" s="50">
        <v>13443399</v>
      </c>
      <c r="K361" s="66"/>
    </row>
    <row r="362" spans="1:11" ht="50.25" customHeight="1" thickBot="1" x14ac:dyDescent="0.3">
      <c r="A362" s="58"/>
      <c r="B362" s="87"/>
      <c r="C362" s="64"/>
      <c r="D362" s="33" t="s">
        <v>4</v>
      </c>
      <c r="E362" s="31">
        <f t="shared" ref="E362:E363" si="414">F362+G362+H362+I362</f>
        <v>0</v>
      </c>
      <c r="F362" s="36">
        <v>0</v>
      </c>
      <c r="G362" s="49">
        <v>0</v>
      </c>
      <c r="H362" s="44">
        <v>0</v>
      </c>
      <c r="I362" s="50">
        <v>0</v>
      </c>
      <c r="J362" s="50">
        <v>0</v>
      </c>
      <c r="K362" s="67"/>
    </row>
    <row r="363" spans="1:11" ht="48.75" customHeight="1" thickBot="1" x14ac:dyDescent="0.3">
      <c r="A363" s="58"/>
      <c r="B363" s="87"/>
      <c r="C363" s="64"/>
      <c r="D363" s="33" t="s">
        <v>5</v>
      </c>
      <c r="E363" s="31">
        <f t="shared" si="414"/>
        <v>0</v>
      </c>
      <c r="F363" s="36">
        <v>0</v>
      </c>
      <c r="G363" s="49">
        <v>0</v>
      </c>
      <c r="H363" s="44">
        <v>0</v>
      </c>
      <c r="I363" s="50">
        <v>0</v>
      </c>
      <c r="J363" s="50">
        <v>0</v>
      </c>
      <c r="K363" s="67"/>
    </row>
    <row r="364" spans="1:11" ht="38.25" customHeight="1" thickBot="1" x14ac:dyDescent="0.3">
      <c r="A364" s="58"/>
      <c r="B364" s="87"/>
      <c r="C364" s="64"/>
      <c r="D364" s="33" t="s">
        <v>6</v>
      </c>
      <c r="E364" s="31">
        <f>F364+G364+H364+I364+J364</f>
        <v>13566388.01</v>
      </c>
      <c r="F364" s="36">
        <v>2709200</v>
      </c>
      <c r="G364" s="49">
        <v>2714297.01</v>
      </c>
      <c r="H364" s="44">
        <v>2714297</v>
      </c>
      <c r="I364" s="50">
        <v>2714297</v>
      </c>
      <c r="J364" s="50">
        <v>2714297</v>
      </c>
      <c r="K364" s="67"/>
    </row>
    <row r="365" spans="1:11" ht="27.75" customHeight="1" thickBot="1" x14ac:dyDescent="0.3">
      <c r="A365" s="59"/>
      <c r="B365" s="88"/>
      <c r="C365" s="65"/>
      <c r="D365" s="33" t="s">
        <v>7</v>
      </c>
      <c r="E365" s="31">
        <f t="shared" ref="E365:F365" si="415">E361+E362+E363+E364</f>
        <v>79241700.510000005</v>
      </c>
      <c r="F365" s="36">
        <f t="shared" si="415"/>
        <v>15052481.5</v>
      </c>
      <c r="G365" s="49">
        <f t="shared" ref="G365:I365" si="416">G361+G362+G363+G364</f>
        <v>15716131.01</v>
      </c>
      <c r="H365" s="44">
        <f t="shared" si="416"/>
        <v>16157696</v>
      </c>
      <c r="I365" s="50">
        <f t="shared" si="416"/>
        <v>16157696</v>
      </c>
      <c r="J365" s="50">
        <f t="shared" ref="J365" si="417">J361+J362+J363+J364</f>
        <v>16157696</v>
      </c>
      <c r="K365" s="68"/>
    </row>
    <row r="366" spans="1:11" ht="46.5" customHeight="1" thickBot="1" x14ac:dyDescent="0.3">
      <c r="A366" s="86">
        <v>21</v>
      </c>
      <c r="B366" s="60" t="s">
        <v>62</v>
      </c>
      <c r="C366" s="60"/>
      <c r="D366" s="33" t="s">
        <v>29</v>
      </c>
      <c r="E366" s="31">
        <f t="shared" ref="E366:F369" si="418">E371</f>
        <v>0</v>
      </c>
      <c r="F366" s="36">
        <f t="shared" si="418"/>
        <v>0</v>
      </c>
      <c r="G366" s="49">
        <f t="shared" ref="G366:I366" si="419">G371</f>
        <v>0</v>
      </c>
      <c r="H366" s="44">
        <f t="shared" si="419"/>
        <v>0</v>
      </c>
      <c r="I366" s="50">
        <f t="shared" si="419"/>
        <v>0</v>
      </c>
      <c r="J366" s="50">
        <f t="shared" ref="J366" si="420">J371</f>
        <v>0</v>
      </c>
      <c r="K366" s="66">
        <v>52</v>
      </c>
    </row>
    <row r="367" spans="1:11" ht="48.75" customHeight="1" thickBot="1" x14ac:dyDescent="0.3">
      <c r="A367" s="87"/>
      <c r="B367" s="61"/>
      <c r="C367" s="61"/>
      <c r="D367" s="33" t="s">
        <v>4</v>
      </c>
      <c r="E367" s="31">
        <f t="shared" si="418"/>
        <v>67391.360000000001</v>
      </c>
      <c r="F367" s="36">
        <f t="shared" si="418"/>
        <v>67391.360000000001</v>
      </c>
      <c r="G367" s="49">
        <f t="shared" ref="G367:I367" si="421">G372</f>
        <v>0</v>
      </c>
      <c r="H367" s="44">
        <f t="shared" si="421"/>
        <v>0</v>
      </c>
      <c r="I367" s="50">
        <f t="shared" si="421"/>
        <v>0</v>
      </c>
      <c r="J367" s="50">
        <f t="shared" ref="J367" si="422">J372</f>
        <v>0</v>
      </c>
      <c r="K367" s="67"/>
    </row>
    <row r="368" spans="1:11" ht="45.75" customHeight="1" thickBot="1" x14ac:dyDescent="0.3">
      <c r="A368" s="87"/>
      <c r="B368" s="61"/>
      <c r="C368" s="61"/>
      <c r="D368" s="33" t="s">
        <v>5</v>
      </c>
      <c r="E368" s="31">
        <f t="shared" si="418"/>
        <v>0</v>
      </c>
      <c r="F368" s="36">
        <f t="shared" si="418"/>
        <v>0</v>
      </c>
      <c r="G368" s="49">
        <f t="shared" ref="G368:I368" si="423">G373</f>
        <v>0</v>
      </c>
      <c r="H368" s="44">
        <f t="shared" si="423"/>
        <v>0</v>
      </c>
      <c r="I368" s="50">
        <f t="shared" si="423"/>
        <v>0</v>
      </c>
      <c r="J368" s="50">
        <f t="shared" ref="J368" si="424">J373</f>
        <v>0</v>
      </c>
      <c r="K368" s="67"/>
    </row>
    <row r="369" spans="1:11" ht="33.75" customHeight="1" thickBot="1" x14ac:dyDescent="0.3">
      <c r="A369" s="87"/>
      <c r="B369" s="61"/>
      <c r="C369" s="61"/>
      <c r="D369" s="33" t="s">
        <v>6</v>
      </c>
      <c r="E369" s="31">
        <f t="shared" si="418"/>
        <v>0</v>
      </c>
      <c r="F369" s="36">
        <f t="shared" si="418"/>
        <v>0</v>
      </c>
      <c r="G369" s="49">
        <f t="shared" ref="G369:I369" si="425">G374</f>
        <v>0</v>
      </c>
      <c r="H369" s="44">
        <f t="shared" si="425"/>
        <v>0</v>
      </c>
      <c r="I369" s="50">
        <f t="shared" si="425"/>
        <v>0</v>
      </c>
      <c r="J369" s="50">
        <f t="shared" ref="J369" si="426">J374</f>
        <v>0</v>
      </c>
      <c r="K369" s="67"/>
    </row>
    <row r="370" spans="1:11" ht="27.75" customHeight="1" thickBot="1" x14ac:dyDescent="0.3">
      <c r="A370" s="88"/>
      <c r="B370" s="62"/>
      <c r="C370" s="62"/>
      <c r="D370" s="33" t="s">
        <v>7</v>
      </c>
      <c r="E370" s="31">
        <f t="shared" ref="E370:F370" si="427">E366+E367+E368+E369</f>
        <v>67391.360000000001</v>
      </c>
      <c r="F370" s="36">
        <f t="shared" si="427"/>
        <v>67391.360000000001</v>
      </c>
      <c r="G370" s="49">
        <f t="shared" ref="G370:I370" si="428">G366+G367+G368+G369</f>
        <v>0</v>
      </c>
      <c r="H370" s="44">
        <f t="shared" si="428"/>
        <v>0</v>
      </c>
      <c r="I370" s="50">
        <f t="shared" si="428"/>
        <v>0</v>
      </c>
      <c r="J370" s="50">
        <f t="shared" ref="J370" si="429">J366+J367+J368+J369</f>
        <v>0</v>
      </c>
      <c r="K370" s="68"/>
    </row>
    <row r="371" spans="1:11" ht="46.5" customHeight="1" thickBot="1" x14ac:dyDescent="0.3">
      <c r="A371" s="57" t="s">
        <v>134</v>
      </c>
      <c r="B371" s="60" t="s">
        <v>62</v>
      </c>
      <c r="C371" s="60"/>
      <c r="D371" s="33" t="s">
        <v>29</v>
      </c>
      <c r="E371" s="31">
        <f>F371+G371+H371+I371</f>
        <v>0</v>
      </c>
      <c r="F371" s="36">
        <v>0</v>
      </c>
      <c r="G371" s="49">
        <v>0</v>
      </c>
      <c r="H371" s="44">
        <v>0</v>
      </c>
      <c r="I371" s="50">
        <v>0</v>
      </c>
      <c r="J371" s="50">
        <v>0</v>
      </c>
      <c r="K371" s="66"/>
    </row>
    <row r="372" spans="1:11" ht="45.75" customHeight="1" thickBot="1" x14ac:dyDescent="0.3">
      <c r="A372" s="58"/>
      <c r="B372" s="61"/>
      <c r="C372" s="61"/>
      <c r="D372" s="33" t="s">
        <v>4</v>
      </c>
      <c r="E372" s="31">
        <f t="shared" ref="E372:E374" si="430">F372+G372+H372+I372</f>
        <v>67391.360000000001</v>
      </c>
      <c r="F372" s="36">
        <v>67391.360000000001</v>
      </c>
      <c r="G372" s="49">
        <v>0</v>
      </c>
      <c r="H372" s="44">
        <v>0</v>
      </c>
      <c r="I372" s="50">
        <v>0</v>
      </c>
      <c r="J372" s="50">
        <v>0</v>
      </c>
      <c r="K372" s="67"/>
    </row>
    <row r="373" spans="1:11" ht="45.75" customHeight="1" thickBot="1" x14ac:dyDescent="0.3">
      <c r="A373" s="58"/>
      <c r="B373" s="61"/>
      <c r="C373" s="61"/>
      <c r="D373" s="33" t="s">
        <v>5</v>
      </c>
      <c r="E373" s="31">
        <f t="shared" si="430"/>
        <v>0</v>
      </c>
      <c r="F373" s="36">
        <v>0</v>
      </c>
      <c r="G373" s="49">
        <v>0</v>
      </c>
      <c r="H373" s="44">
        <v>0</v>
      </c>
      <c r="I373" s="50">
        <v>0</v>
      </c>
      <c r="J373" s="50">
        <v>0</v>
      </c>
      <c r="K373" s="67"/>
    </row>
    <row r="374" spans="1:11" ht="38.25" customHeight="1" thickBot="1" x14ac:dyDescent="0.3">
      <c r="A374" s="58"/>
      <c r="B374" s="61"/>
      <c r="C374" s="61"/>
      <c r="D374" s="33" t="s">
        <v>6</v>
      </c>
      <c r="E374" s="31">
        <f t="shared" si="430"/>
        <v>0</v>
      </c>
      <c r="F374" s="36">
        <v>0</v>
      </c>
      <c r="G374" s="49">
        <v>0</v>
      </c>
      <c r="H374" s="44">
        <v>0</v>
      </c>
      <c r="I374" s="50">
        <v>0</v>
      </c>
      <c r="J374" s="50">
        <v>0</v>
      </c>
      <c r="K374" s="67"/>
    </row>
    <row r="375" spans="1:11" ht="27.75" customHeight="1" thickBot="1" x14ac:dyDescent="0.3">
      <c r="A375" s="59"/>
      <c r="B375" s="62"/>
      <c r="C375" s="62"/>
      <c r="D375" s="33" t="s">
        <v>7</v>
      </c>
      <c r="E375" s="31">
        <f t="shared" ref="E375:F375" si="431">E371+E372+E373+E374</f>
        <v>67391.360000000001</v>
      </c>
      <c r="F375" s="36">
        <f t="shared" si="431"/>
        <v>67391.360000000001</v>
      </c>
      <c r="G375" s="49">
        <f t="shared" ref="G375:I375" si="432">G371+G372+G373+G374</f>
        <v>0</v>
      </c>
      <c r="H375" s="44">
        <f t="shared" si="432"/>
        <v>0</v>
      </c>
      <c r="I375" s="50">
        <f t="shared" si="432"/>
        <v>0</v>
      </c>
      <c r="J375" s="50">
        <f t="shared" ref="J375" si="433">J371+J372+J373+J374</f>
        <v>0</v>
      </c>
      <c r="K375" s="68"/>
    </row>
    <row r="376" spans="1:11" ht="48.75" customHeight="1" thickBot="1" x14ac:dyDescent="0.3">
      <c r="A376" s="86">
        <v>22</v>
      </c>
      <c r="B376" s="60" t="s">
        <v>135</v>
      </c>
      <c r="C376" s="60"/>
      <c r="D376" s="33" t="s">
        <v>29</v>
      </c>
      <c r="E376" s="31">
        <f t="shared" ref="E376:F379" si="434">E381</f>
        <v>100000</v>
      </c>
      <c r="F376" s="36">
        <f t="shared" si="434"/>
        <v>100000</v>
      </c>
      <c r="G376" s="49">
        <f t="shared" ref="G376:I376" si="435">G381</f>
        <v>0</v>
      </c>
      <c r="H376" s="44">
        <f t="shared" si="435"/>
        <v>0</v>
      </c>
      <c r="I376" s="50">
        <f t="shared" si="435"/>
        <v>0</v>
      </c>
      <c r="J376" s="50">
        <f t="shared" ref="J376" si="436">J381</f>
        <v>0</v>
      </c>
      <c r="K376" s="66">
        <v>53</v>
      </c>
    </row>
    <row r="377" spans="1:11" ht="46.5" customHeight="1" thickBot="1" x14ac:dyDescent="0.3">
      <c r="A377" s="87"/>
      <c r="B377" s="61"/>
      <c r="C377" s="61"/>
      <c r="D377" s="33" t="s">
        <v>4</v>
      </c>
      <c r="E377" s="31">
        <f t="shared" si="434"/>
        <v>0</v>
      </c>
      <c r="F377" s="36">
        <f t="shared" si="434"/>
        <v>0</v>
      </c>
      <c r="G377" s="49">
        <f t="shared" ref="G377:I377" si="437">G382</f>
        <v>0</v>
      </c>
      <c r="H377" s="44">
        <f t="shared" si="437"/>
        <v>0</v>
      </c>
      <c r="I377" s="50">
        <f t="shared" si="437"/>
        <v>0</v>
      </c>
      <c r="J377" s="50">
        <f t="shared" ref="J377" si="438">J382</f>
        <v>0</v>
      </c>
      <c r="K377" s="67"/>
    </row>
    <row r="378" spans="1:11" ht="51.75" customHeight="1" thickBot="1" x14ac:dyDescent="0.3">
      <c r="A378" s="87"/>
      <c r="B378" s="61"/>
      <c r="C378" s="61"/>
      <c r="D378" s="33" t="s">
        <v>5</v>
      </c>
      <c r="E378" s="31">
        <f t="shared" si="434"/>
        <v>0</v>
      </c>
      <c r="F378" s="36">
        <f t="shared" si="434"/>
        <v>0</v>
      </c>
      <c r="G378" s="49">
        <f t="shared" ref="G378:I378" si="439">G383</f>
        <v>0</v>
      </c>
      <c r="H378" s="44">
        <f t="shared" si="439"/>
        <v>0</v>
      </c>
      <c r="I378" s="50">
        <f t="shared" si="439"/>
        <v>0</v>
      </c>
      <c r="J378" s="50">
        <f t="shared" ref="J378" si="440">J383</f>
        <v>0</v>
      </c>
      <c r="K378" s="67"/>
    </row>
    <row r="379" spans="1:11" ht="41.25" customHeight="1" thickBot="1" x14ac:dyDescent="0.3">
      <c r="A379" s="87"/>
      <c r="B379" s="61"/>
      <c r="C379" s="61"/>
      <c r="D379" s="33" t="s">
        <v>6</v>
      </c>
      <c r="E379" s="31">
        <f t="shared" si="434"/>
        <v>0</v>
      </c>
      <c r="F379" s="36">
        <f t="shared" si="434"/>
        <v>0</v>
      </c>
      <c r="G379" s="49">
        <f t="shared" ref="G379:I379" si="441">G384</f>
        <v>0</v>
      </c>
      <c r="H379" s="44">
        <f t="shared" si="441"/>
        <v>0</v>
      </c>
      <c r="I379" s="50">
        <f t="shared" si="441"/>
        <v>0</v>
      </c>
      <c r="J379" s="50">
        <f t="shared" ref="J379" si="442">J384</f>
        <v>0</v>
      </c>
      <c r="K379" s="67"/>
    </row>
    <row r="380" spans="1:11" ht="27.75" customHeight="1" thickBot="1" x14ac:dyDescent="0.3">
      <c r="A380" s="88"/>
      <c r="B380" s="62"/>
      <c r="C380" s="62"/>
      <c r="D380" s="33" t="s">
        <v>7</v>
      </c>
      <c r="E380" s="31">
        <f t="shared" ref="E380:F380" si="443">E376+E377+E378+E379</f>
        <v>100000</v>
      </c>
      <c r="F380" s="36">
        <f t="shared" si="443"/>
        <v>100000</v>
      </c>
      <c r="G380" s="49">
        <f t="shared" ref="G380:I380" si="444">G376+G377+G378+G379</f>
        <v>0</v>
      </c>
      <c r="H380" s="44">
        <f t="shared" si="444"/>
        <v>0</v>
      </c>
      <c r="I380" s="50">
        <f t="shared" si="444"/>
        <v>0</v>
      </c>
      <c r="J380" s="50">
        <f t="shared" ref="J380" si="445">J376+J377+J378+J379</f>
        <v>0</v>
      </c>
      <c r="K380" s="68"/>
    </row>
    <row r="381" spans="1:11" ht="50.25" customHeight="1" thickBot="1" x14ac:dyDescent="0.3">
      <c r="A381" s="57" t="s">
        <v>136</v>
      </c>
      <c r="B381" s="60" t="s">
        <v>262</v>
      </c>
      <c r="C381" s="60"/>
      <c r="D381" s="33" t="s">
        <v>29</v>
      </c>
      <c r="E381" s="31">
        <f>F381+G381+H381+I381</f>
        <v>100000</v>
      </c>
      <c r="F381" s="36">
        <v>100000</v>
      </c>
      <c r="G381" s="49">
        <v>0</v>
      </c>
      <c r="H381" s="44">
        <v>0</v>
      </c>
      <c r="I381" s="50">
        <v>0</v>
      </c>
      <c r="J381" s="50">
        <v>0</v>
      </c>
      <c r="K381" s="66"/>
    </row>
    <row r="382" spans="1:11" ht="47.25" customHeight="1" thickBot="1" x14ac:dyDescent="0.3">
      <c r="A382" s="58"/>
      <c r="B382" s="61"/>
      <c r="C382" s="61"/>
      <c r="D382" s="33" t="s">
        <v>4</v>
      </c>
      <c r="E382" s="31">
        <f t="shared" ref="E382:E384" si="446">F382+G382+H382+I382</f>
        <v>0</v>
      </c>
      <c r="F382" s="36">
        <v>0</v>
      </c>
      <c r="G382" s="49">
        <v>0</v>
      </c>
      <c r="H382" s="44">
        <v>0</v>
      </c>
      <c r="I382" s="50">
        <v>0</v>
      </c>
      <c r="J382" s="50">
        <v>0</v>
      </c>
      <c r="K382" s="67"/>
    </row>
    <row r="383" spans="1:11" ht="45.75" customHeight="1" thickBot="1" x14ac:dyDescent="0.3">
      <c r="A383" s="58"/>
      <c r="B383" s="61"/>
      <c r="C383" s="61"/>
      <c r="D383" s="33" t="s">
        <v>5</v>
      </c>
      <c r="E383" s="31">
        <f t="shared" si="446"/>
        <v>0</v>
      </c>
      <c r="F383" s="36">
        <v>0</v>
      </c>
      <c r="G383" s="49">
        <v>0</v>
      </c>
      <c r="H383" s="44">
        <v>0</v>
      </c>
      <c r="I383" s="50">
        <v>0</v>
      </c>
      <c r="J383" s="50">
        <v>0</v>
      </c>
      <c r="K383" s="67"/>
    </row>
    <row r="384" spans="1:11" ht="30" customHeight="1" thickBot="1" x14ac:dyDescent="0.3">
      <c r="A384" s="58"/>
      <c r="B384" s="61"/>
      <c r="C384" s="61"/>
      <c r="D384" s="33" t="s">
        <v>6</v>
      </c>
      <c r="E384" s="31">
        <f t="shared" si="446"/>
        <v>0</v>
      </c>
      <c r="F384" s="36">
        <v>0</v>
      </c>
      <c r="G384" s="49">
        <v>0</v>
      </c>
      <c r="H384" s="44">
        <v>0</v>
      </c>
      <c r="I384" s="50">
        <v>0</v>
      </c>
      <c r="J384" s="50">
        <v>0</v>
      </c>
      <c r="K384" s="67"/>
    </row>
    <row r="385" spans="1:11" ht="24" customHeight="1" thickBot="1" x14ac:dyDescent="0.3">
      <c r="A385" s="59"/>
      <c r="B385" s="62"/>
      <c r="C385" s="62"/>
      <c r="D385" s="33" t="s">
        <v>7</v>
      </c>
      <c r="E385" s="31">
        <f t="shared" ref="E385:F385" si="447">E381+E382+E383+E384</f>
        <v>100000</v>
      </c>
      <c r="F385" s="36">
        <f t="shared" si="447"/>
        <v>100000</v>
      </c>
      <c r="G385" s="49">
        <f t="shared" ref="G385:I385" si="448">G381+G382+G383+G384</f>
        <v>0</v>
      </c>
      <c r="H385" s="44">
        <f t="shared" si="448"/>
        <v>0</v>
      </c>
      <c r="I385" s="50">
        <f t="shared" si="448"/>
        <v>0</v>
      </c>
      <c r="J385" s="50">
        <f t="shared" ref="J385" si="449">J381+J382+J383+J384</f>
        <v>0</v>
      </c>
      <c r="K385" s="68"/>
    </row>
    <row r="386" spans="1:11" ht="43.5" customHeight="1" thickBot="1" x14ac:dyDescent="0.3">
      <c r="A386" s="86">
        <v>23</v>
      </c>
      <c r="B386" s="60" t="s">
        <v>137</v>
      </c>
      <c r="C386" s="60"/>
      <c r="D386" s="33" t="s">
        <v>29</v>
      </c>
      <c r="E386" s="31">
        <f>E391+E396+E401+E406+E411+E416</f>
        <v>5391571.2599999998</v>
      </c>
      <c r="F386" s="36">
        <f>F391+F396+F401+F406+F411+F416</f>
        <v>4573758.9800000004</v>
      </c>
      <c r="G386" s="49">
        <f t="shared" ref="G386:I386" si="450">G391+G396+G401+G406+G411+G416</f>
        <v>405312.28</v>
      </c>
      <c r="H386" s="44">
        <f t="shared" si="450"/>
        <v>162500</v>
      </c>
      <c r="I386" s="50">
        <f t="shared" si="450"/>
        <v>250000</v>
      </c>
      <c r="J386" s="50">
        <f t="shared" ref="J386" si="451">J391+J396+J401+J406+J411+J416</f>
        <v>0</v>
      </c>
      <c r="K386" s="66" t="s">
        <v>198</v>
      </c>
    </row>
    <row r="387" spans="1:11" ht="51" customHeight="1" thickBot="1" x14ac:dyDescent="0.3">
      <c r="A387" s="87"/>
      <c r="B387" s="61"/>
      <c r="C387" s="61"/>
      <c r="D387" s="33" t="s">
        <v>4</v>
      </c>
      <c r="E387" s="31">
        <f t="shared" ref="E387:F389" si="452">E392+E397+E402+E407+E412</f>
        <v>0</v>
      </c>
      <c r="F387" s="36">
        <f t="shared" si="452"/>
        <v>0</v>
      </c>
      <c r="G387" s="49">
        <f t="shared" ref="G387:I387" si="453">G392+G397+G402+G407+G412</f>
        <v>0</v>
      </c>
      <c r="H387" s="44">
        <f t="shared" si="453"/>
        <v>0</v>
      </c>
      <c r="I387" s="50">
        <f t="shared" si="453"/>
        <v>0</v>
      </c>
      <c r="J387" s="50">
        <f t="shared" ref="J387" si="454">J392+J397+J402+J407+J412</f>
        <v>0</v>
      </c>
      <c r="K387" s="67"/>
    </row>
    <row r="388" spans="1:11" ht="45" customHeight="1" thickBot="1" x14ac:dyDescent="0.3">
      <c r="A388" s="87"/>
      <c r="B388" s="61"/>
      <c r="C388" s="61"/>
      <c r="D388" s="33" t="s">
        <v>5</v>
      </c>
      <c r="E388" s="31">
        <f t="shared" si="452"/>
        <v>11530290.449999999</v>
      </c>
      <c r="F388" s="36">
        <f t="shared" si="452"/>
        <v>7026768.4500000002</v>
      </c>
      <c r="G388" s="49">
        <f t="shared" ref="G388:I388" si="455">G393+G398+G403+G408+G413</f>
        <v>4503522</v>
      </c>
      <c r="H388" s="44">
        <f t="shared" si="455"/>
        <v>0</v>
      </c>
      <c r="I388" s="50">
        <f t="shared" si="455"/>
        <v>0</v>
      </c>
      <c r="J388" s="50">
        <f t="shared" ref="J388" si="456">J393+J398+J403+J408+J413</f>
        <v>0</v>
      </c>
      <c r="K388" s="67"/>
    </row>
    <row r="389" spans="1:11" ht="33" customHeight="1" thickBot="1" x14ac:dyDescent="0.3">
      <c r="A389" s="87"/>
      <c r="B389" s="61"/>
      <c r="C389" s="61"/>
      <c r="D389" s="33" t="s">
        <v>6</v>
      </c>
      <c r="E389" s="31">
        <f t="shared" si="452"/>
        <v>0</v>
      </c>
      <c r="F389" s="36">
        <f t="shared" si="452"/>
        <v>0</v>
      </c>
      <c r="G389" s="49">
        <f t="shared" ref="G389:I389" si="457">G394+G399+G404+G409+G414</f>
        <v>0</v>
      </c>
      <c r="H389" s="44">
        <f t="shared" si="457"/>
        <v>0</v>
      </c>
      <c r="I389" s="50">
        <f t="shared" si="457"/>
        <v>0</v>
      </c>
      <c r="J389" s="50">
        <f t="shared" ref="J389" si="458">J394+J399+J404+J409+J414</f>
        <v>0</v>
      </c>
      <c r="K389" s="67"/>
    </row>
    <row r="390" spans="1:11" ht="24" customHeight="1" thickBot="1" x14ac:dyDescent="0.3">
      <c r="A390" s="88"/>
      <c r="B390" s="62"/>
      <c r="C390" s="62"/>
      <c r="D390" s="33" t="s">
        <v>7</v>
      </c>
      <c r="E390" s="31">
        <f t="shared" ref="E390:F390" si="459">E386+E387+E388+E389</f>
        <v>16921861.710000001</v>
      </c>
      <c r="F390" s="36">
        <f t="shared" si="459"/>
        <v>11600527.43</v>
      </c>
      <c r="G390" s="49">
        <f t="shared" ref="G390:I390" si="460">G386+G387+G388+G389</f>
        <v>4908834.28</v>
      </c>
      <c r="H390" s="44">
        <f t="shared" si="460"/>
        <v>162500</v>
      </c>
      <c r="I390" s="50">
        <f t="shared" si="460"/>
        <v>250000</v>
      </c>
      <c r="J390" s="50">
        <f t="shared" ref="J390" si="461">J386+J387+J388+J389</f>
        <v>0</v>
      </c>
      <c r="K390" s="68"/>
    </row>
    <row r="391" spans="1:11" ht="50.25" customHeight="1" thickBot="1" x14ac:dyDescent="0.3">
      <c r="A391" s="57" t="s">
        <v>78</v>
      </c>
      <c r="B391" s="60" t="s">
        <v>76</v>
      </c>
      <c r="C391" s="60"/>
      <c r="D391" s="33" t="s">
        <v>29</v>
      </c>
      <c r="E391" s="31">
        <f>F391+G391+H391+I391</f>
        <v>0</v>
      </c>
      <c r="F391" s="36">
        <v>0</v>
      </c>
      <c r="G391" s="49">
        <v>0</v>
      </c>
      <c r="H391" s="44">
        <v>0</v>
      </c>
      <c r="I391" s="50">
        <v>0</v>
      </c>
      <c r="J391" s="50">
        <v>0</v>
      </c>
      <c r="K391" s="66"/>
    </row>
    <row r="392" spans="1:11" ht="51" customHeight="1" thickBot="1" x14ac:dyDescent="0.3">
      <c r="A392" s="58"/>
      <c r="B392" s="61"/>
      <c r="C392" s="61"/>
      <c r="D392" s="33" t="s">
        <v>4</v>
      </c>
      <c r="E392" s="31">
        <f t="shared" ref="E392:E394" si="462">F392+G392+H392+I392</f>
        <v>0</v>
      </c>
      <c r="F392" s="36">
        <v>0</v>
      </c>
      <c r="G392" s="49">
        <v>0</v>
      </c>
      <c r="H392" s="44">
        <v>0</v>
      </c>
      <c r="I392" s="50">
        <v>0</v>
      </c>
      <c r="J392" s="50">
        <v>0</v>
      </c>
      <c r="K392" s="67"/>
    </row>
    <row r="393" spans="1:11" ht="51.75" customHeight="1" thickBot="1" x14ac:dyDescent="0.3">
      <c r="A393" s="58"/>
      <c r="B393" s="61"/>
      <c r="C393" s="61"/>
      <c r="D393" s="33" t="s">
        <v>5</v>
      </c>
      <c r="E393" s="31">
        <f t="shared" si="462"/>
        <v>4983024.6900000004</v>
      </c>
      <c r="F393" s="36">
        <v>4983024.6900000004</v>
      </c>
      <c r="G393" s="49">
        <v>0</v>
      </c>
      <c r="H393" s="44">
        <v>0</v>
      </c>
      <c r="I393" s="50">
        <v>0</v>
      </c>
      <c r="J393" s="50">
        <v>0</v>
      </c>
      <c r="K393" s="67"/>
    </row>
    <row r="394" spans="1:11" ht="33.75" customHeight="1" thickBot="1" x14ac:dyDescent="0.3">
      <c r="A394" s="58"/>
      <c r="B394" s="61"/>
      <c r="C394" s="61"/>
      <c r="D394" s="33" t="s">
        <v>6</v>
      </c>
      <c r="E394" s="31">
        <f t="shared" si="462"/>
        <v>0</v>
      </c>
      <c r="F394" s="36">
        <v>0</v>
      </c>
      <c r="G394" s="49">
        <v>0</v>
      </c>
      <c r="H394" s="44">
        <v>0</v>
      </c>
      <c r="I394" s="50">
        <v>0</v>
      </c>
      <c r="J394" s="50">
        <v>0</v>
      </c>
      <c r="K394" s="67"/>
    </row>
    <row r="395" spans="1:11" ht="24.75" customHeight="1" thickBot="1" x14ac:dyDescent="0.3">
      <c r="A395" s="59"/>
      <c r="B395" s="62"/>
      <c r="C395" s="62"/>
      <c r="D395" s="33" t="s">
        <v>7</v>
      </c>
      <c r="E395" s="31">
        <f t="shared" ref="E395:F395" si="463">E391+E392+E393+E394</f>
        <v>4983024.6900000004</v>
      </c>
      <c r="F395" s="36">
        <f t="shared" si="463"/>
        <v>4983024.6900000004</v>
      </c>
      <c r="G395" s="49">
        <f t="shared" ref="G395:I395" si="464">G391+G392+G393+G394</f>
        <v>0</v>
      </c>
      <c r="H395" s="44">
        <f t="shared" si="464"/>
        <v>0</v>
      </c>
      <c r="I395" s="50">
        <f t="shared" si="464"/>
        <v>0</v>
      </c>
      <c r="J395" s="50">
        <f t="shared" ref="J395" si="465">J391+J392+J393+J394</f>
        <v>0</v>
      </c>
      <c r="K395" s="68"/>
    </row>
    <row r="396" spans="1:11" ht="51" customHeight="1" thickBot="1" x14ac:dyDescent="0.3">
      <c r="A396" s="57" t="s">
        <v>138</v>
      </c>
      <c r="B396" s="60" t="s">
        <v>66</v>
      </c>
      <c r="C396" s="60"/>
      <c r="D396" s="33" t="s">
        <v>29</v>
      </c>
      <c r="E396" s="31">
        <f>F396+G396+H396+I396</f>
        <v>66209.84</v>
      </c>
      <c r="F396" s="36">
        <v>61855.56</v>
      </c>
      <c r="G396" s="49">
        <v>4354.28</v>
      </c>
      <c r="H396" s="44">
        <v>0</v>
      </c>
      <c r="I396" s="50">
        <v>0</v>
      </c>
      <c r="J396" s="50">
        <v>0</v>
      </c>
      <c r="K396" s="66"/>
    </row>
    <row r="397" spans="1:11" ht="51.75" customHeight="1" thickBot="1" x14ac:dyDescent="0.3">
      <c r="A397" s="58"/>
      <c r="B397" s="61"/>
      <c r="C397" s="61"/>
      <c r="D397" s="33" t="s">
        <v>4</v>
      </c>
      <c r="E397" s="31">
        <f t="shared" ref="E397:E399" si="466">F397+G397+H397+I397</f>
        <v>0</v>
      </c>
      <c r="F397" s="36">
        <v>0</v>
      </c>
      <c r="G397" s="49">
        <v>0</v>
      </c>
      <c r="H397" s="44">
        <v>0</v>
      </c>
      <c r="I397" s="50">
        <v>0</v>
      </c>
      <c r="J397" s="50">
        <v>0</v>
      </c>
      <c r="K397" s="67"/>
    </row>
    <row r="398" spans="1:11" ht="47.25" customHeight="1" thickBot="1" x14ac:dyDescent="0.3">
      <c r="A398" s="58"/>
      <c r="B398" s="61"/>
      <c r="C398" s="61"/>
      <c r="D398" s="33" t="s">
        <v>5</v>
      </c>
      <c r="E398" s="31">
        <f t="shared" si="466"/>
        <v>0</v>
      </c>
      <c r="F398" s="36">
        <v>0</v>
      </c>
      <c r="G398" s="49">
        <v>0</v>
      </c>
      <c r="H398" s="44">
        <v>0</v>
      </c>
      <c r="I398" s="50">
        <v>0</v>
      </c>
      <c r="J398" s="50">
        <v>0</v>
      </c>
      <c r="K398" s="67"/>
    </row>
    <row r="399" spans="1:11" ht="37.5" customHeight="1" thickBot="1" x14ac:dyDescent="0.3">
      <c r="A399" s="58"/>
      <c r="B399" s="61"/>
      <c r="C399" s="61"/>
      <c r="D399" s="33" t="s">
        <v>6</v>
      </c>
      <c r="E399" s="31">
        <f t="shared" si="466"/>
        <v>0</v>
      </c>
      <c r="F399" s="36">
        <v>0</v>
      </c>
      <c r="G399" s="49">
        <v>0</v>
      </c>
      <c r="H399" s="44">
        <v>0</v>
      </c>
      <c r="I399" s="50">
        <v>0</v>
      </c>
      <c r="J399" s="50">
        <v>0</v>
      </c>
      <c r="K399" s="67"/>
    </row>
    <row r="400" spans="1:11" ht="28.5" customHeight="1" thickBot="1" x14ac:dyDescent="0.3">
      <c r="A400" s="59"/>
      <c r="B400" s="62"/>
      <c r="C400" s="62"/>
      <c r="D400" s="33" t="s">
        <v>7</v>
      </c>
      <c r="E400" s="31">
        <f t="shared" ref="E400:F400" si="467">E396+E397+E398+E399</f>
        <v>66209.84</v>
      </c>
      <c r="F400" s="36">
        <f t="shared" si="467"/>
        <v>61855.56</v>
      </c>
      <c r="G400" s="49">
        <f t="shared" ref="G400:I400" si="468">G396+G397+G398+G399</f>
        <v>4354.28</v>
      </c>
      <c r="H400" s="44">
        <f t="shared" si="468"/>
        <v>0</v>
      </c>
      <c r="I400" s="50">
        <f t="shared" si="468"/>
        <v>0</v>
      </c>
      <c r="J400" s="50">
        <f t="shared" ref="J400" si="469">J396+J397+J398+J399</f>
        <v>0</v>
      </c>
      <c r="K400" s="68"/>
    </row>
    <row r="401" spans="1:11" ht="50.25" customHeight="1" thickBot="1" x14ac:dyDescent="0.3">
      <c r="A401" s="57" t="s">
        <v>139</v>
      </c>
      <c r="B401" s="60" t="s">
        <v>172</v>
      </c>
      <c r="C401" s="60"/>
      <c r="D401" s="33" t="s">
        <v>29</v>
      </c>
      <c r="E401" s="31">
        <f>F401+G401+H401+I401</f>
        <v>815630.38</v>
      </c>
      <c r="F401" s="36">
        <v>815630.38</v>
      </c>
      <c r="G401" s="49">
        <v>0</v>
      </c>
      <c r="H401" s="44">
        <v>0</v>
      </c>
      <c r="I401" s="50">
        <v>0</v>
      </c>
      <c r="J401" s="50">
        <v>0</v>
      </c>
      <c r="K401" s="66"/>
    </row>
    <row r="402" spans="1:11" ht="50.25" customHeight="1" thickBot="1" x14ac:dyDescent="0.3">
      <c r="A402" s="58"/>
      <c r="B402" s="61"/>
      <c r="C402" s="61"/>
      <c r="D402" s="33" t="s">
        <v>4</v>
      </c>
      <c r="E402" s="31">
        <f t="shared" ref="E402:E404" si="470">F402+G402+H402+I402</f>
        <v>0</v>
      </c>
      <c r="F402" s="36">
        <v>0</v>
      </c>
      <c r="G402" s="49">
        <v>0</v>
      </c>
      <c r="H402" s="44">
        <v>0</v>
      </c>
      <c r="I402" s="50">
        <v>0</v>
      </c>
      <c r="J402" s="50">
        <v>0</v>
      </c>
      <c r="K402" s="67"/>
    </row>
    <row r="403" spans="1:11" ht="50.25" customHeight="1" thickBot="1" x14ac:dyDescent="0.3">
      <c r="A403" s="58"/>
      <c r="B403" s="61"/>
      <c r="C403" s="61"/>
      <c r="D403" s="33" t="s">
        <v>5</v>
      </c>
      <c r="E403" s="31">
        <f t="shared" si="470"/>
        <v>2043743.76</v>
      </c>
      <c r="F403" s="36">
        <v>2043743.76</v>
      </c>
      <c r="G403" s="49">
        <v>0</v>
      </c>
      <c r="H403" s="44">
        <v>0</v>
      </c>
      <c r="I403" s="50">
        <v>0</v>
      </c>
      <c r="J403" s="50">
        <v>0</v>
      </c>
      <c r="K403" s="67"/>
    </row>
    <row r="404" spans="1:11" ht="37.5" customHeight="1" thickBot="1" x14ac:dyDescent="0.3">
      <c r="A404" s="58"/>
      <c r="B404" s="61"/>
      <c r="C404" s="61"/>
      <c r="D404" s="33" t="s">
        <v>6</v>
      </c>
      <c r="E404" s="31">
        <f t="shared" si="470"/>
        <v>0</v>
      </c>
      <c r="F404" s="36">
        <v>0</v>
      </c>
      <c r="G404" s="49">
        <v>0</v>
      </c>
      <c r="H404" s="44">
        <v>0</v>
      </c>
      <c r="I404" s="50">
        <v>0</v>
      </c>
      <c r="J404" s="50">
        <v>0</v>
      </c>
      <c r="K404" s="67"/>
    </row>
    <row r="405" spans="1:11" ht="30.75" customHeight="1" thickBot="1" x14ac:dyDescent="0.3">
      <c r="A405" s="59"/>
      <c r="B405" s="62"/>
      <c r="C405" s="62"/>
      <c r="D405" s="33" t="s">
        <v>7</v>
      </c>
      <c r="E405" s="31">
        <f t="shared" ref="E405:F405" si="471">E401+E402+E403+E404</f>
        <v>2859374.14</v>
      </c>
      <c r="F405" s="36">
        <f t="shared" si="471"/>
        <v>2859374.14</v>
      </c>
      <c r="G405" s="49">
        <f t="shared" ref="G405:I405" si="472">G401+G402+G403+G404</f>
        <v>0</v>
      </c>
      <c r="H405" s="44">
        <f t="shared" si="472"/>
        <v>0</v>
      </c>
      <c r="I405" s="50">
        <f t="shared" si="472"/>
        <v>0</v>
      </c>
      <c r="J405" s="50">
        <f t="shared" ref="J405" si="473">J401+J402+J403+J404</f>
        <v>0</v>
      </c>
      <c r="K405" s="68"/>
    </row>
    <row r="406" spans="1:11" ht="46.5" customHeight="1" thickBot="1" x14ac:dyDescent="0.3">
      <c r="A406" s="57" t="s">
        <v>140</v>
      </c>
      <c r="B406" s="60" t="s">
        <v>63</v>
      </c>
      <c r="C406" s="60"/>
      <c r="D406" s="33" t="s">
        <v>29</v>
      </c>
      <c r="E406" s="31">
        <f>F406+G406+H406+I406</f>
        <v>1748652.08</v>
      </c>
      <c r="F406" s="36">
        <v>1748652.08</v>
      </c>
      <c r="G406" s="49">
        <v>0</v>
      </c>
      <c r="H406" s="44">
        <v>0</v>
      </c>
      <c r="I406" s="50">
        <v>0</v>
      </c>
      <c r="J406" s="50">
        <v>0</v>
      </c>
      <c r="K406" s="66"/>
    </row>
    <row r="407" spans="1:11" ht="49.5" customHeight="1" thickBot="1" x14ac:dyDescent="0.3">
      <c r="A407" s="58"/>
      <c r="B407" s="61"/>
      <c r="C407" s="61"/>
      <c r="D407" s="33" t="s">
        <v>4</v>
      </c>
      <c r="E407" s="31">
        <f t="shared" ref="E407:E409" si="474">F407+G407+H407+I407</f>
        <v>0</v>
      </c>
      <c r="F407" s="36">
        <v>0</v>
      </c>
      <c r="G407" s="49">
        <v>0</v>
      </c>
      <c r="H407" s="44">
        <v>0</v>
      </c>
      <c r="I407" s="50">
        <v>0</v>
      </c>
      <c r="J407" s="50">
        <v>0</v>
      </c>
      <c r="K407" s="67"/>
    </row>
    <row r="408" spans="1:11" ht="45" customHeight="1" thickBot="1" x14ac:dyDescent="0.3">
      <c r="A408" s="58"/>
      <c r="B408" s="61"/>
      <c r="C408" s="61"/>
      <c r="D408" s="33" t="s">
        <v>5</v>
      </c>
      <c r="E408" s="31">
        <f t="shared" si="474"/>
        <v>0</v>
      </c>
      <c r="F408" s="36">
        <v>0</v>
      </c>
      <c r="G408" s="49">
        <v>0</v>
      </c>
      <c r="H408" s="44">
        <v>0</v>
      </c>
      <c r="I408" s="50">
        <v>0</v>
      </c>
      <c r="J408" s="50">
        <v>0</v>
      </c>
      <c r="K408" s="67"/>
    </row>
    <row r="409" spans="1:11" ht="32.25" customHeight="1" thickBot="1" x14ac:dyDescent="0.3">
      <c r="A409" s="58"/>
      <c r="B409" s="61"/>
      <c r="C409" s="61"/>
      <c r="D409" s="33" t="s">
        <v>6</v>
      </c>
      <c r="E409" s="31">
        <f t="shared" si="474"/>
        <v>0</v>
      </c>
      <c r="F409" s="36">
        <v>0</v>
      </c>
      <c r="G409" s="49">
        <v>0</v>
      </c>
      <c r="H409" s="44">
        <v>0</v>
      </c>
      <c r="I409" s="50">
        <v>0</v>
      </c>
      <c r="J409" s="50">
        <v>0</v>
      </c>
      <c r="K409" s="67"/>
    </row>
    <row r="410" spans="1:11" ht="28.5" customHeight="1" thickBot="1" x14ac:dyDescent="0.3">
      <c r="A410" s="59"/>
      <c r="B410" s="62"/>
      <c r="C410" s="62"/>
      <c r="D410" s="33" t="s">
        <v>7</v>
      </c>
      <c r="E410" s="31">
        <f t="shared" ref="E410:F410" si="475">E406+E407+E408+E409</f>
        <v>1748652.08</v>
      </c>
      <c r="F410" s="36">
        <f t="shared" si="475"/>
        <v>1748652.08</v>
      </c>
      <c r="G410" s="49">
        <f t="shared" ref="G410:I410" si="476">G406+G407+G408+G409</f>
        <v>0</v>
      </c>
      <c r="H410" s="44">
        <f t="shared" si="476"/>
        <v>0</v>
      </c>
      <c r="I410" s="50">
        <f t="shared" si="476"/>
        <v>0</v>
      </c>
      <c r="J410" s="50">
        <f t="shared" ref="J410" si="477">J406+J407+J408+J409</f>
        <v>0</v>
      </c>
      <c r="K410" s="68"/>
    </row>
    <row r="411" spans="1:11" ht="48.75" customHeight="1" thickBot="1" x14ac:dyDescent="0.3">
      <c r="A411" s="57" t="s">
        <v>141</v>
      </c>
      <c r="B411" s="60" t="s">
        <v>71</v>
      </c>
      <c r="C411" s="60"/>
      <c r="D411" s="33" t="s">
        <v>29</v>
      </c>
      <c r="E411" s="31">
        <f>F411+G411+H411+I411</f>
        <v>1265058</v>
      </c>
      <c r="F411" s="36">
        <v>451600</v>
      </c>
      <c r="G411" s="49">
        <v>400958</v>
      </c>
      <c r="H411" s="44">
        <v>162500</v>
      </c>
      <c r="I411" s="50">
        <v>250000</v>
      </c>
      <c r="J411" s="50">
        <v>0</v>
      </c>
      <c r="K411" s="66"/>
    </row>
    <row r="412" spans="1:11" ht="50.25" customHeight="1" thickBot="1" x14ac:dyDescent="0.3">
      <c r="A412" s="58"/>
      <c r="B412" s="61"/>
      <c r="C412" s="61"/>
      <c r="D412" s="33" t="s">
        <v>4</v>
      </c>
      <c r="E412" s="31">
        <f t="shared" ref="E412:E414" si="478">F412+G412+H412+I412</f>
        <v>0</v>
      </c>
      <c r="F412" s="36">
        <v>0</v>
      </c>
      <c r="G412" s="49">
        <v>0</v>
      </c>
      <c r="H412" s="44">
        <v>0</v>
      </c>
      <c r="I412" s="50">
        <v>0</v>
      </c>
      <c r="J412" s="50">
        <v>0</v>
      </c>
      <c r="K412" s="67"/>
    </row>
    <row r="413" spans="1:11" ht="46.5" customHeight="1" thickBot="1" x14ac:dyDescent="0.3">
      <c r="A413" s="58"/>
      <c r="B413" s="61"/>
      <c r="C413" s="61"/>
      <c r="D413" s="33" t="s">
        <v>5</v>
      </c>
      <c r="E413" s="31">
        <f t="shared" si="478"/>
        <v>4503522</v>
      </c>
      <c r="F413" s="36">
        <v>0</v>
      </c>
      <c r="G413" s="49">
        <v>4503522</v>
      </c>
      <c r="H413" s="44">
        <v>0</v>
      </c>
      <c r="I413" s="50">
        <v>0</v>
      </c>
      <c r="J413" s="50">
        <v>0</v>
      </c>
      <c r="K413" s="67"/>
    </row>
    <row r="414" spans="1:11" ht="40.5" customHeight="1" thickBot="1" x14ac:dyDescent="0.3">
      <c r="A414" s="58"/>
      <c r="B414" s="61"/>
      <c r="C414" s="61"/>
      <c r="D414" s="33" t="s">
        <v>6</v>
      </c>
      <c r="E414" s="31">
        <f t="shared" si="478"/>
        <v>0</v>
      </c>
      <c r="F414" s="36">
        <v>0</v>
      </c>
      <c r="G414" s="49">
        <v>0</v>
      </c>
      <c r="H414" s="44">
        <v>0</v>
      </c>
      <c r="I414" s="50">
        <v>0</v>
      </c>
      <c r="J414" s="50">
        <v>0</v>
      </c>
      <c r="K414" s="67"/>
    </row>
    <row r="415" spans="1:11" ht="27.75" customHeight="1" thickBot="1" x14ac:dyDescent="0.3">
      <c r="A415" s="59"/>
      <c r="B415" s="62"/>
      <c r="C415" s="62"/>
      <c r="D415" s="33" t="s">
        <v>7</v>
      </c>
      <c r="E415" s="31">
        <f t="shared" ref="E415:F415" si="479">E411+E412+E413+E414</f>
        <v>5768580</v>
      </c>
      <c r="F415" s="36">
        <f t="shared" si="479"/>
        <v>451600</v>
      </c>
      <c r="G415" s="49">
        <f t="shared" ref="G415:I415" si="480">G411+G412+G413+G414</f>
        <v>4904480</v>
      </c>
      <c r="H415" s="44">
        <f t="shared" si="480"/>
        <v>162500</v>
      </c>
      <c r="I415" s="50">
        <f t="shared" si="480"/>
        <v>250000</v>
      </c>
      <c r="J415" s="50">
        <f t="shared" ref="J415" si="481">J411+J412+J413+J414</f>
        <v>0</v>
      </c>
      <c r="K415" s="68"/>
    </row>
    <row r="416" spans="1:11" ht="47.25" customHeight="1" thickBot="1" x14ac:dyDescent="0.3">
      <c r="A416" s="57" t="s">
        <v>196</v>
      </c>
      <c r="B416" s="60" t="s">
        <v>197</v>
      </c>
      <c r="C416" s="60"/>
      <c r="D416" s="33" t="s">
        <v>29</v>
      </c>
      <c r="E416" s="31">
        <f>F416+G416+H416+I416</f>
        <v>1496020.96</v>
      </c>
      <c r="F416" s="36">
        <v>1496020.96</v>
      </c>
      <c r="G416" s="49">
        <v>0</v>
      </c>
      <c r="H416" s="44">
        <v>0</v>
      </c>
      <c r="I416" s="50">
        <v>0</v>
      </c>
      <c r="J416" s="50">
        <v>0</v>
      </c>
      <c r="K416" s="66"/>
    </row>
    <row r="417" spans="1:11" ht="52.5" customHeight="1" thickBot="1" x14ac:dyDescent="0.3">
      <c r="A417" s="58"/>
      <c r="B417" s="61"/>
      <c r="C417" s="61"/>
      <c r="D417" s="33" t="s">
        <v>4</v>
      </c>
      <c r="E417" s="31">
        <f t="shared" ref="E417:E419" si="482">F417+G417+H417+I417</f>
        <v>0</v>
      </c>
      <c r="F417" s="36">
        <v>0</v>
      </c>
      <c r="G417" s="49">
        <v>0</v>
      </c>
      <c r="H417" s="44">
        <v>0</v>
      </c>
      <c r="I417" s="50">
        <v>0</v>
      </c>
      <c r="J417" s="50">
        <v>0</v>
      </c>
      <c r="K417" s="67"/>
    </row>
    <row r="418" spans="1:11" ht="44.25" customHeight="1" thickBot="1" x14ac:dyDescent="0.3">
      <c r="A418" s="58"/>
      <c r="B418" s="61"/>
      <c r="C418" s="61"/>
      <c r="D418" s="33" t="s">
        <v>5</v>
      </c>
      <c r="E418" s="31">
        <f t="shared" si="482"/>
        <v>0</v>
      </c>
      <c r="F418" s="36">
        <v>0</v>
      </c>
      <c r="G418" s="49">
        <v>0</v>
      </c>
      <c r="H418" s="44">
        <v>0</v>
      </c>
      <c r="I418" s="50">
        <v>0</v>
      </c>
      <c r="J418" s="50">
        <v>0</v>
      </c>
      <c r="K418" s="67"/>
    </row>
    <row r="419" spans="1:11" ht="29.25" customHeight="1" thickBot="1" x14ac:dyDescent="0.3">
      <c r="A419" s="58"/>
      <c r="B419" s="61"/>
      <c r="C419" s="61"/>
      <c r="D419" s="33" t="s">
        <v>6</v>
      </c>
      <c r="E419" s="31">
        <f t="shared" si="482"/>
        <v>0</v>
      </c>
      <c r="F419" s="36">
        <v>0</v>
      </c>
      <c r="G419" s="49">
        <v>0</v>
      </c>
      <c r="H419" s="44">
        <v>0</v>
      </c>
      <c r="I419" s="50">
        <v>0</v>
      </c>
      <c r="J419" s="50">
        <v>0</v>
      </c>
      <c r="K419" s="67"/>
    </row>
    <row r="420" spans="1:11" ht="27.75" customHeight="1" thickBot="1" x14ac:dyDescent="0.3">
      <c r="A420" s="59"/>
      <c r="B420" s="62"/>
      <c r="C420" s="62"/>
      <c r="D420" s="33" t="s">
        <v>7</v>
      </c>
      <c r="E420" s="31">
        <f t="shared" ref="E420:I420" si="483">E416+E417+E418+E419</f>
        <v>1496020.96</v>
      </c>
      <c r="F420" s="36">
        <f t="shared" si="483"/>
        <v>1496020.96</v>
      </c>
      <c r="G420" s="49">
        <f t="shared" si="483"/>
        <v>0</v>
      </c>
      <c r="H420" s="44">
        <f t="shared" si="483"/>
        <v>0</v>
      </c>
      <c r="I420" s="50">
        <f t="shared" si="483"/>
        <v>0</v>
      </c>
      <c r="J420" s="50">
        <f t="shared" ref="J420" si="484">J416+J417+J418+J419</f>
        <v>0</v>
      </c>
      <c r="K420" s="68"/>
    </row>
    <row r="421" spans="1:11" ht="45.75" customHeight="1" thickBot="1" x14ac:dyDescent="0.3">
      <c r="A421" s="57" t="s">
        <v>187</v>
      </c>
      <c r="B421" s="60" t="s">
        <v>188</v>
      </c>
      <c r="C421" s="60"/>
      <c r="D421" s="33" t="s">
        <v>29</v>
      </c>
      <c r="E421" s="31">
        <f>F421+G421+H421+I421</f>
        <v>290000</v>
      </c>
      <c r="F421" s="36">
        <f>F426</f>
        <v>0</v>
      </c>
      <c r="G421" s="49">
        <f t="shared" ref="G421:I421" si="485">G426</f>
        <v>100000</v>
      </c>
      <c r="H421" s="44">
        <f t="shared" si="485"/>
        <v>190000</v>
      </c>
      <c r="I421" s="50">
        <f t="shared" si="485"/>
        <v>0</v>
      </c>
      <c r="J421" s="50">
        <f t="shared" ref="J421" si="486">J426</f>
        <v>0</v>
      </c>
      <c r="K421" s="66">
        <v>68</v>
      </c>
    </row>
    <row r="422" spans="1:11" ht="43.5" customHeight="1" thickBot="1" x14ac:dyDescent="0.3">
      <c r="A422" s="58"/>
      <c r="B422" s="61"/>
      <c r="C422" s="61"/>
      <c r="D422" s="33" t="s">
        <v>4</v>
      </c>
      <c r="E422" s="31">
        <f t="shared" ref="E422:E424" si="487">F422+G422+H422+I422</f>
        <v>0</v>
      </c>
      <c r="F422" s="36">
        <f>F427</f>
        <v>0</v>
      </c>
      <c r="G422" s="49">
        <f t="shared" ref="G422:I422" si="488">G427</f>
        <v>0</v>
      </c>
      <c r="H422" s="44">
        <f t="shared" si="488"/>
        <v>0</v>
      </c>
      <c r="I422" s="50">
        <f t="shared" si="488"/>
        <v>0</v>
      </c>
      <c r="J422" s="50">
        <f t="shared" ref="J422" si="489">J427</f>
        <v>0</v>
      </c>
      <c r="K422" s="67"/>
    </row>
    <row r="423" spans="1:11" ht="45" customHeight="1" thickBot="1" x14ac:dyDescent="0.3">
      <c r="A423" s="58"/>
      <c r="B423" s="61"/>
      <c r="C423" s="61"/>
      <c r="D423" s="33" t="s">
        <v>5</v>
      </c>
      <c r="E423" s="31">
        <f t="shared" si="487"/>
        <v>0</v>
      </c>
      <c r="F423" s="36">
        <f>F428</f>
        <v>0</v>
      </c>
      <c r="G423" s="49">
        <f t="shared" ref="G423:I423" si="490">G428</f>
        <v>0</v>
      </c>
      <c r="H423" s="44">
        <f t="shared" si="490"/>
        <v>0</v>
      </c>
      <c r="I423" s="50">
        <f t="shared" si="490"/>
        <v>0</v>
      </c>
      <c r="J423" s="50">
        <f t="shared" ref="J423" si="491">J428</f>
        <v>0</v>
      </c>
      <c r="K423" s="67"/>
    </row>
    <row r="424" spans="1:11" ht="39.75" customHeight="1" thickBot="1" x14ac:dyDescent="0.3">
      <c r="A424" s="58"/>
      <c r="B424" s="61"/>
      <c r="C424" s="61"/>
      <c r="D424" s="33" t="s">
        <v>6</v>
      </c>
      <c r="E424" s="31">
        <f t="shared" si="487"/>
        <v>0</v>
      </c>
      <c r="F424" s="36">
        <f>F429</f>
        <v>0</v>
      </c>
      <c r="G424" s="49">
        <f t="shared" ref="G424:I424" si="492">G429</f>
        <v>0</v>
      </c>
      <c r="H424" s="44">
        <f t="shared" si="492"/>
        <v>0</v>
      </c>
      <c r="I424" s="50">
        <f t="shared" si="492"/>
        <v>0</v>
      </c>
      <c r="J424" s="50">
        <f t="shared" ref="J424" si="493">J429</f>
        <v>0</v>
      </c>
      <c r="K424" s="67"/>
    </row>
    <row r="425" spans="1:11" ht="27.75" customHeight="1" thickBot="1" x14ac:dyDescent="0.3">
      <c r="A425" s="59"/>
      <c r="B425" s="62"/>
      <c r="C425" s="62"/>
      <c r="D425" s="33" t="s">
        <v>7</v>
      </c>
      <c r="E425" s="31">
        <f t="shared" ref="E425:I425" si="494">E421+E422+E423+E424</f>
        <v>290000</v>
      </c>
      <c r="F425" s="36">
        <f t="shared" si="494"/>
        <v>0</v>
      </c>
      <c r="G425" s="49">
        <f t="shared" si="494"/>
        <v>100000</v>
      </c>
      <c r="H425" s="44">
        <f t="shared" si="494"/>
        <v>190000</v>
      </c>
      <c r="I425" s="50">
        <f t="shared" si="494"/>
        <v>0</v>
      </c>
      <c r="J425" s="50">
        <f t="shared" ref="J425" si="495">J421+J422+J423+J424</f>
        <v>0</v>
      </c>
      <c r="K425" s="68"/>
    </row>
    <row r="426" spans="1:11" ht="49.5" customHeight="1" thickBot="1" x14ac:dyDescent="0.3">
      <c r="A426" s="57" t="s">
        <v>143</v>
      </c>
      <c r="B426" s="60" t="s">
        <v>263</v>
      </c>
      <c r="C426" s="60"/>
      <c r="D426" s="33" t="s">
        <v>29</v>
      </c>
      <c r="E426" s="31">
        <f>F426+G426+H426+I426</f>
        <v>290000</v>
      </c>
      <c r="F426" s="36">
        <v>0</v>
      </c>
      <c r="G426" s="49">
        <v>100000</v>
      </c>
      <c r="H426" s="44">
        <v>190000</v>
      </c>
      <c r="I426" s="50">
        <v>0</v>
      </c>
      <c r="J426" s="50">
        <v>0</v>
      </c>
      <c r="K426" s="66"/>
    </row>
    <row r="427" spans="1:11" ht="50.25" customHeight="1" thickBot="1" x14ac:dyDescent="0.3">
      <c r="A427" s="58"/>
      <c r="B427" s="61"/>
      <c r="C427" s="61"/>
      <c r="D427" s="33" t="s">
        <v>4</v>
      </c>
      <c r="E427" s="31">
        <f t="shared" ref="E427:E429" si="496">F427+G427+H427+I427</f>
        <v>0</v>
      </c>
      <c r="F427" s="36">
        <v>0</v>
      </c>
      <c r="G427" s="49">
        <v>0</v>
      </c>
      <c r="H427" s="44">
        <v>0</v>
      </c>
      <c r="I427" s="50">
        <v>0</v>
      </c>
      <c r="J427" s="50">
        <v>0</v>
      </c>
      <c r="K427" s="67"/>
    </row>
    <row r="428" spans="1:11" ht="43.5" customHeight="1" thickBot="1" x14ac:dyDescent="0.3">
      <c r="A428" s="58"/>
      <c r="B428" s="61"/>
      <c r="C428" s="61"/>
      <c r="D428" s="33" t="s">
        <v>5</v>
      </c>
      <c r="E428" s="31">
        <f t="shared" si="496"/>
        <v>0</v>
      </c>
      <c r="F428" s="36">
        <v>0</v>
      </c>
      <c r="G428" s="49">
        <v>0</v>
      </c>
      <c r="H428" s="44">
        <v>0</v>
      </c>
      <c r="I428" s="50">
        <v>0</v>
      </c>
      <c r="J428" s="50">
        <v>0</v>
      </c>
      <c r="K428" s="67"/>
    </row>
    <row r="429" spans="1:11" ht="39.75" customHeight="1" thickBot="1" x14ac:dyDescent="0.3">
      <c r="A429" s="58"/>
      <c r="B429" s="61"/>
      <c r="C429" s="61"/>
      <c r="D429" s="33" t="s">
        <v>6</v>
      </c>
      <c r="E429" s="31">
        <f t="shared" si="496"/>
        <v>0</v>
      </c>
      <c r="F429" s="36">
        <v>0</v>
      </c>
      <c r="G429" s="49">
        <v>0</v>
      </c>
      <c r="H429" s="44">
        <v>0</v>
      </c>
      <c r="I429" s="50">
        <v>0</v>
      </c>
      <c r="J429" s="50">
        <v>0</v>
      </c>
      <c r="K429" s="67"/>
    </row>
    <row r="430" spans="1:11" ht="27.75" customHeight="1" thickBot="1" x14ac:dyDescent="0.3">
      <c r="A430" s="59"/>
      <c r="B430" s="62"/>
      <c r="C430" s="62"/>
      <c r="D430" s="33" t="s">
        <v>7</v>
      </c>
      <c r="E430" s="31">
        <f t="shared" ref="E430:I430" si="497">E426+E427+E428+E429</f>
        <v>290000</v>
      </c>
      <c r="F430" s="36">
        <f t="shared" si="497"/>
        <v>0</v>
      </c>
      <c r="G430" s="49">
        <f t="shared" si="497"/>
        <v>100000</v>
      </c>
      <c r="H430" s="44">
        <f t="shared" si="497"/>
        <v>190000</v>
      </c>
      <c r="I430" s="50">
        <f t="shared" si="497"/>
        <v>0</v>
      </c>
      <c r="J430" s="50">
        <f t="shared" ref="J430" si="498">J426+J427+J428+J429</f>
        <v>0</v>
      </c>
      <c r="K430" s="68"/>
    </row>
    <row r="431" spans="1:11" ht="45" customHeight="1" thickBot="1" x14ac:dyDescent="0.3">
      <c r="A431" s="86">
        <v>25</v>
      </c>
      <c r="B431" s="60" t="s">
        <v>142</v>
      </c>
      <c r="C431" s="60"/>
      <c r="D431" s="33" t="s">
        <v>29</v>
      </c>
      <c r="E431" s="31">
        <f>E436</f>
        <v>75000</v>
      </c>
      <c r="F431" s="36">
        <f>F436</f>
        <v>75000</v>
      </c>
      <c r="G431" s="49">
        <f t="shared" ref="G431:I431" si="499">G436</f>
        <v>0</v>
      </c>
      <c r="H431" s="44">
        <f t="shared" si="499"/>
        <v>0</v>
      </c>
      <c r="I431" s="50">
        <f t="shared" si="499"/>
        <v>0</v>
      </c>
      <c r="J431" s="50">
        <f t="shared" ref="J431" si="500">J436</f>
        <v>0</v>
      </c>
      <c r="K431" s="66">
        <v>66</v>
      </c>
    </row>
    <row r="432" spans="1:11" ht="54" customHeight="1" thickBot="1" x14ac:dyDescent="0.3">
      <c r="A432" s="87"/>
      <c r="B432" s="61"/>
      <c r="C432" s="61"/>
      <c r="D432" s="33" t="s">
        <v>4</v>
      </c>
      <c r="E432" s="31">
        <f t="shared" ref="E432:F434" si="501">E437</f>
        <v>0</v>
      </c>
      <c r="F432" s="36">
        <f t="shared" si="501"/>
        <v>0</v>
      </c>
      <c r="G432" s="49">
        <f t="shared" ref="G432:I432" si="502">G437</f>
        <v>0</v>
      </c>
      <c r="H432" s="44">
        <f t="shared" si="502"/>
        <v>0</v>
      </c>
      <c r="I432" s="50">
        <f t="shared" si="502"/>
        <v>0</v>
      </c>
      <c r="J432" s="50">
        <f t="shared" ref="J432" si="503">J437</f>
        <v>0</v>
      </c>
      <c r="K432" s="67"/>
    </row>
    <row r="433" spans="1:11" ht="51.75" customHeight="1" thickBot="1" x14ac:dyDescent="0.3">
      <c r="A433" s="87"/>
      <c r="B433" s="61"/>
      <c r="C433" s="61"/>
      <c r="D433" s="33" t="s">
        <v>5</v>
      </c>
      <c r="E433" s="31">
        <f t="shared" si="501"/>
        <v>95000</v>
      </c>
      <c r="F433" s="36">
        <f t="shared" si="501"/>
        <v>95000</v>
      </c>
      <c r="G433" s="49">
        <f t="shared" ref="G433:I433" si="504">G438</f>
        <v>0</v>
      </c>
      <c r="H433" s="44">
        <f t="shared" si="504"/>
        <v>0</v>
      </c>
      <c r="I433" s="50">
        <f t="shared" si="504"/>
        <v>0</v>
      </c>
      <c r="J433" s="50">
        <f t="shared" ref="J433" si="505">J438</f>
        <v>0</v>
      </c>
      <c r="K433" s="67"/>
    </row>
    <row r="434" spans="1:11" ht="37.5" customHeight="1" thickBot="1" x14ac:dyDescent="0.3">
      <c r="A434" s="87"/>
      <c r="B434" s="61"/>
      <c r="C434" s="61"/>
      <c r="D434" s="33" t="s">
        <v>6</v>
      </c>
      <c r="E434" s="31">
        <f t="shared" si="501"/>
        <v>0</v>
      </c>
      <c r="F434" s="36">
        <f t="shared" si="501"/>
        <v>0</v>
      </c>
      <c r="G434" s="49">
        <f t="shared" ref="G434:I434" si="506">G439</f>
        <v>0</v>
      </c>
      <c r="H434" s="44">
        <f t="shared" si="506"/>
        <v>0</v>
      </c>
      <c r="I434" s="50">
        <f t="shared" si="506"/>
        <v>0</v>
      </c>
      <c r="J434" s="50">
        <f t="shared" ref="J434" si="507">J439</f>
        <v>0</v>
      </c>
      <c r="K434" s="67"/>
    </row>
    <row r="435" spans="1:11" ht="27.75" customHeight="1" thickBot="1" x14ac:dyDescent="0.3">
      <c r="A435" s="88"/>
      <c r="B435" s="62"/>
      <c r="C435" s="62"/>
      <c r="D435" s="33" t="s">
        <v>7</v>
      </c>
      <c r="E435" s="31">
        <f t="shared" ref="E435:F435" si="508">E431+E432+E433+E434</f>
        <v>170000</v>
      </c>
      <c r="F435" s="36">
        <f t="shared" si="508"/>
        <v>170000</v>
      </c>
      <c r="G435" s="49">
        <f t="shared" ref="G435:I435" si="509">G431+G432+G433+G434</f>
        <v>0</v>
      </c>
      <c r="H435" s="44">
        <f t="shared" si="509"/>
        <v>0</v>
      </c>
      <c r="I435" s="50">
        <f t="shared" si="509"/>
        <v>0</v>
      </c>
      <c r="J435" s="50">
        <f t="shared" ref="J435" si="510">J431+J432+J433+J434</f>
        <v>0</v>
      </c>
      <c r="K435" s="68"/>
    </row>
    <row r="436" spans="1:11" ht="50.25" customHeight="1" thickBot="1" x14ac:dyDescent="0.3">
      <c r="A436" s="57" t="s">
        <v>145</v>
      </c>
      <c r="B436" s="60" t="s">
        <v>264</v>
      </c>
      <c r="C436" s="60"/>
      <c r="D436" s="33" t="s">
        <v>29</v>
      </c>
      <c r="E436" s="31">
        <f>F436+G436+H436+I436</f>
        <v>75000</v>
      </c>
      <c r="F436" s="36">
        <v>75000</v>
      </c>
      <c r="G436" s="49">
        <v>0</v>
      </c>
      <c r="H436" s="44">
        <v>0</v>
      </c>
      <c r="I436" s="50">
        <v>0</v>
      </c>
      <c r="J436" s="50">
        <v>0</v>
      </c>
      <c r="K436" s="66"/>
    </row>
    <row r="437" spans="1:11" ht="50.25" customHeight="1" thickBot="1" x14ac:dyDescent="0.3">
      <c r="A437" s="58"/>
      <c r="B437" s="61"/>
      <c r="C437" s="61"/>
      <c r="D437" s="33" t="s">
        <v>4</v>
      </c>
      <c r="E437" s="31">
        <f t="shared" ref="E437:E439" si="511">F437+G437+H437+I437</f>
        <v>0</v>
      </c>
      <c r="F437" s="36">
        <v>0</v>
      </c>
      <c r="G437" s="49">
        <v>0</v>
      </c>
      <c r="H437" s="44">
        <v>0</v>
      </c>
      <c r="I437" s="50">
        <v>0</v>
      </c>
      <c r="J437" s="50">
        <v>0</v>
      </c>
      <c r="K437" s="67"/>
    </row>
    <row r="438" spans="1:11" ht="50.25" customHeight="1" thickBot="1" x14ac:dyDescent="0.3">
      <c r="A438" s="58"/>
      <c r="B438" s="61"/>
      <c r="C438" s="61"/>
      <c r="D438" s="33" t="s">
        <v>5</v>
      </c>
      <c r="E438" s="31">
        <f t="shared" si="511"/>
        <v>95000</v>
      </c>
      <c r="F438" s="36">
        <v>95000</v>
      </c>
      <c r="G438" s="49">
        <v>0</v>
      </c>
      <c r="H438" s="44">
        <v>0</v>
      </c>
      <c r="I438" s="50">
        <v>0</v>
      </c>
      <c r="J438" s="50">
        <v>0</v>
      </c>
      <c r="K438" s="67"/>
    </row>
    <row r="439" spans="1:11" ht="39" customHeight="1" thickBot="1" x14ac:dyDescent="0.3">
      <c r="A439" s="58"/>
      <c r="B439" s="61"/>
      <c r="C439" s="61"/>
      <c r="D439" s="33" t="s">
        <v>6</v>
      </c>
      <c r="E439" s="31">
        <f t="shared" si="511"/>
        <v>0</v>
      </c>
      <c r="F439" s="36">
        <v>0</v>
      </c>
      <c r="G439" s="49">
        <v>0</v>
      </c>
      <c r="H439" s="44">
        <v>0</v>
      </c>
      <c r="I439" s="50">
        <v>0</v>
      </c>
      <c r="J439" s="50">
        <v>0</v>
      </c>
      <c r="K439" s="67"/>
    </row>
    <row r="440" spans="1:11" ht="29.25" customHeight="1" thickBot="1" x14ac:dyDescent="0.3">
      <c r="A440" s="59"/>
      <c r="B440" s="62"/>
      <c r="C440" s="62"/>
      <c r="D440" s="33" t="s">
        <v>7</v>
      </c>
      <c r="E440" s="31">
        <f t="shared" ref="E440:F440" si="512">E436+E437+E438+E439</f>
        <v>170000</v>
      </c>
      <c r="F440" s="36">
        <f t="shared" si="512"/>
        <v>170000</v>
      </c>
      <c r="G440" s="49">
        <f t="shared" ref="G440:I440" si="513">G436+G437+G438+G439</f>
        <v>0</v>
      </c>
      <c r="H440" s="44">
        <f t="shared" si="513"/>
        <v>0</v>
      </c>
      <c r="I440" s="50">
        <f t="shared" si="513"/>
        <v>0</v>
      </c>
      <c r="J440" s="50">
        <f t="shared" ref="J440" si="514">J436+J437+J438+J439</f>
        <v>0</v>
      </c>
      <c r="K440" s="68"/>
    </row>
    <row r="441" spans="1:11" ht="44.25" customHeight="1" thickBot="1" x14ac:dyDescent="0.3">
      <c r="A441" s="86">
        <v>26</v>
      </c>
      <c r="B441" s="60" t="s">
        <v>144</v>
      </c>
      <c r="C441" s="60"/>
      <c r="D441" s="33" t="s">
        <v>29</v>
      </c>
      <c r="E441" s="31">
        <f t="shared" ref="E441:F444" si="515">E446</f>
        <v>2545071</v>
      </c>
      <c r="F441" s="36">
        <f t="shared" si="515"/>
        <v>0</v>
      </c>
      <c r="G441" s="49">
        <f t="shared" ref="G441:I441" si="516">G446</f>
        <v>0</v>
      </c>
      <c r="H441" s="44">
        <f t="shared" si="516"/>
        <v>0</v>
      </c>
      <c r="I441" s="50">
        <f t="shared" si="516"/>
        <v>0</v>
      </c>
      <c r="J441" s="50">
        <f t="shared" ref="J441" si="517">J446</f>
        <v>2545071</v>
      </c>
      <c r="K441" s="66">
        <v>67</v>
      </c>
    </row>
    <row r="442" spans="1:11" ht="46.5" customHeight="1" thickBot="1" x14ac:dyDescent="0.3">
      <c r="A442" s="87"/>
      <c r="B442" s="61"/>
      <c r="C442" s="61"/>
      <c r="D442" s="33" t="s">
        <v>4</v>
      </c>
      <c r="E442" s="31">
        <f t="shared" si="515"/>
        <v>0</v>
      </c>
      <c r="F442" s="36">
        <f t="shared" si="515"/>
        <v>0</v>
      </c>
      <c r="G442" s="49">
        <f t="shared" ref="G442:I442" si="518">G447</f>
        <v>0</v>
      </c>
      <c r="H442" s="44">
        <f t="shared" si="518"/>
        <v>0</v>
      </c>
      <c r="I442" s="50">
        <f t="shared" si="518"/>
        <v>0</v>
      </c>
      <c r="J442" s="50">
        <f t="shared" ref="J442" si="519">J447</f>
        <v>0</v>
      </c>
      <c r="K442" s="67"/>
    </row>
    <row r="443" spans="1:11" ht="52.5" customHeight="1" thickBot="1" x14ac:dyDescent="0.3">
      <c r="A443" s="87"/>
      <c r="B443" s="61"/>
      <c r="C443" s="61"/>
      <c r="D443" s="33" t="s">
        <v>5</v>
      </c>
      <c r="E443" s="31">
        <f t="shared" si="515"/>
        <v>123835.32</v>
      </c>
      <c r="F443" s="36">
        <f t="shared" si="515"/>
        <v>123835.32</v>
      </c>
      <c r="G443" s="49">
        <f t="shared" ref="G443:I443" si="520">G448</f>
        <v>0</v>
      </c>
      <c r="H443" s="44">
        <f t="shared" si="520"/>
        <v>0</v>
      </c>
      <c r="I443" s="50">
        <f t="shared" si="520"/>
        <v>0</v>
      </c>
      <c r="J443" s="50">
        <f t="shared" ref="J443" si="521">J448</f>
        <v>0</v>
      </c>
      <c r="K443" s="67"/>
    </row>
    <row r="444" spans="1:11" ht="38.25" customHeight="1" thickBot="1" x14ac:dyDescent="0.3">
      <c r="A444" s="87"/>
      <c r="B444" s="61"/>
      <c r="C444" s="61"/>
      <c r="D444" s="33" t="s">
        <v>6</v>
      </c>
      <c r="E444" s="31">
        <f t="shared" si="515"/>
        <v>0</v>
      </c>
      <c r="F444" s="36">
        <f t="shared" si="515"/>
        <v>0</v>
      </c>
      <c r="G444" s="49">
        <f t="shared" ref="G444:I444" si="522">G449</f>
        <v>0</v>
      </c>
      <c r="H444" s="44">
        <f t="shared" si="522"/>
        <v>0</v>
      </c>
      <c r="I444" s="50">
        <f t="shared" si="522"/>
        <v>0</v>
      </c>
      <c r="J444" s="50">
        <f t="shared" ref="J444" si="523">J449</f>
        <v>0</v>
      </c>
      <c r="K444" s="67"/>
    </row>
    <row r="445" spans="1:11" ht="23.25" customHeight="1" thickBot="1" x14ac:dyDescent="0.3">
      <c r="A445" s="88"/>
      <c r="B445" s="62"/>
      <c r="C445" s="62"/>
      <c r="D445" s="33" t="s">
        <v>7</v>
      </c>
      <c r="E445" s="31">
        <f t="shared" ref="E445:F445" si="524">E441+E442+E443+E444</f>
        <v>2668906.3199999998</v>
      </c>
      <c r="F445" s="36">
        <f t="shared" si="524"/>
        <v>123835.32</v>
      </c>
      <c r="G445" s="49">
        <f t="shared" ref="G445:I445" si="525">G441+G442+G443+G444</f>
        <v>0</v>
      </c>
      <c r="H445" s="44">
        <f t="shared" si="525"/>
        <v>0</v>
      </c>
      <c r="I445" s="50">
        <f t="shared" si="525"/>
        <v>0</v>
      </c>
      <c r="J445" s="50">
        <f t="shared" ref="J445" si="526">J441+J442+J443+J444</f>
        <v>2545071</v>
      </c>
      <c r="K445" s="68"/>
    </row>
    <row r="446" spans="1:11" ht="50.25" customHeight="1" thickBot="1" x14ac:dyDescent="0.3">
      <c r="A446" s="57" t="s">
        <v>146</v>
      </c>
      <c r="B446" s="60" t="s">
        <v>71</v>
      </c>
      <c r="C446" s="60"/>
      <c r="D446" s="33" t="s">
        <v>29</v>
      </c>
      <c r="E446" s="31">
        <f>F446+G446+H446+I446+J446</f>
        <v>2545071</v>
      </c>
      <c r="F446" s="36">
        <v>0</v>
      </c>
      <c r="G446" s="49">
        <v>0</v>
      </c>
      <c r="H446" s="44">
        <v>0</v>
      </c>
      <c r="I446" s="50">
        <v>0</v>
      </c>
      <c r="J446" s="50">
        <v>2545071</v>
      </c>
      <c r="K446" s="66"/>
    </row>
    <row r="447" spans="1:11" ht="50.25" customHeight="1" thickBot="1" x14ac:dyDescent="0.3">
      <c r="A447" s="58"/>
      <c r="B447" s="61"/>
      <c r="C447" s="61"/>
      <c r="D447" s="33" t="s">
        <v>4</v>
      </c>
      <c r="E447" s="31">
        <f t="shared" ref="E447:E449" si="527">F447+G447+H447+I447</f>
        <v>0</v>
      </c>
      <c r="F447" s="36">
        <v>0</v>
      </c>
      <c r="G447" s="49">
        <v>0</v>
      </c>
      <c r="H447" s="44">
        <v>0</v>
      </c>
      <c r="I447" s="50">
        <v>0</v>
      </c>
      <c r="J447" s="50">
        <v>0</v>
      </c>
      <c r="K447" s="67"/>
    </row>
    <row r="448" spans="1:11" ht="50.25" customHeight="1" thickBot="1" x14ac:dyDescent="0.3">
      <c r="A448" s="58"/>
      <c r="B448" s="61"/>
      <c r="C448" s="61"/>
      <c r="D448" s="33" t="s">
        <v>5</v>
      </c>
      <c r="E448" s="31">
        <f t="shared" si="527"/>
        <v>123835.32</v>
      </c>
      <c r="F448" s="36">
        <v>123835.32</v>
      </c>
      <c r="G448" s="49">
        <v>0</v>
      </c>
      <c r="H448" s="44">
        <v>0</v>
      </c>
      <c r="I448" s="50">
        <v>0</v>
      </c>
      <c r="J448" s="50">
        <v>0</v>
      </c>
      <c r="K448" s="67"/>
    </row>
    <row r="449" spans="1:11" ht="38.25" customHeight="1" thickBot="1" x14ac:dyDescent="0.3">
      <c r="A449" s="58"/>
      <c r="B449" s="61"/>
      <c r="C449" s="61"/>
      <c r="D449" s="33" t="s">
        <v>6</v>
      </c>
      <c r="E449" s="31">
        <f t="shared" si="527"/>
        <v>0</v>
      </c>
      <c r="F449" s="36">
        <v>0</v>
      </c>
      <c r="G449" s="49">
        <v>0</v>
      </c>
      <c r="H449" s="44">
        <v>0</v>
      </c>
      <c r="I449" s="50">
        <v>0</v>
      </c>
      <c r="J449" s="50">
        <v>0</v>
      </c>
      <c r="K449" s="67"/>
    </row>
    <row r="450" spans="1:11" ht="30" customHeight="1" thickBot="1" x14ac:dyDescent="0.3">
      <c r="A450" s="59"/>
      <c r="B450" s="62"/>
      <c r="C450" s="62"/>
      <c r="D450" s="33" t="s">
        <v>7</v>
      </c>
      <c r="E450" s="31">
        <f t="shared" ref="E450:F450" si="528">E446+E447+E448+E449</f>
        <v>2668906.3199999998</v>
      </c>
      <c r="F450" s="36">
        <f t="shared" si="528"/>
        <v>123835.32</v>
      </c>
      <c r="G450" s="49">
        <f t="shared" ref="G450:I450" si="529">G446+G447+G448+G449</f>
        <v>0</v>
      </c>
      <c r="H450" s="44">
        <f t="shared" si="529"/>
        <v>0</v>
      </c>
      <c r="I450" s="50">
        <f t="shared" si="529"/>
        <v>0</v>
      </c>
      <c r="J450" s="50">
        <f t="shared" ref="J450" si="530">J446+J447+J448+J449</f>
        <v>2545071</v>
      </c>
      <c r="K450" s="68"/>
    </row>
    <row r="451" spans="1:11" ht="45" customHeight="1" thickBot="1" x14ac:dyDescent="0.3">
      <c r="A451" s="57" t="s">
        <v>200</v>
      </c>
      <c r="B451" s="60" t="s">
        <v>201</v>
      </c>
      <c r="C451" s="60"/>
      <c r="D451" s="33" t="s">
        <v>29</v>
      </c>
      <c r="E451" s="31">
        <f>F451+G451+H451+I451</f>
        <v>650000</v>
      </c>
      <c r="F451" s="36">
        <f>F456</f>
        <v>0</v>
      </c>
      <c r="G451" s="49">
        <f t="shared" ref="G451:I451" si="531">G456</f>
        <v>650000</v>
      </c>
      <c r="H451" s="44">
        <f t="shared" si="531"/>
        <v>0</v>
      </c>
      <c r="I451" s="50">
        <f t="shared" si="531"/>
        <v>0</v>
      </c>
      <c r="J451" s="50">
        <f t="shared" ref="J451" si="532">J456</f>
        <v>0</v>
      </c>
      <c r="K451" s="66">
        <v>69</v>
      </c>
    </row>
    <row r="452" spans="1:11" ht="46.5" customHeight="1" thickBot="1" x14ac:dyDescent="0.3">
      <c r="A452" s="58"/>
      <c r="B452" s="61"/>
      <c r="C452" s="61"/>
      <c r="D452" s="33" t="s">
        <v>4</v>
      </c>
      <c r="E452" s="31">
        <f t="shared" ref="E452:E454" si="533">F452+G452+H452+I452</f>
        <v>0</v>
      </c>
      <c r="F452" s="36">
        <f>F457</f>
        <v>0</v>
      </c>
      <c r="G452" s="49">
        <f t="shared" ref="G452:I452" si="534">G457</f>
        <v>0</v>
      </c>
      <c r="H452" s="44">
        <f t="shared" si="534"/>
        <v>0</v>
      </c>
      <c r="I452" s="50">
        <f t="shared" si="534"/>
        <v>0</v>
      </c>
      <c r="J452" s="50">
        <f t="shared" ref="J452" si="535">J457</f>
        <v>0</v>
      </c>
      <c r="K452" s="67"/>
    </row>
    <row r="453" spans="1:11" ht="46.5" customHeight="1" thickBot="1" x14ac:dyDescent="0.3">
      <c r="A453" s="58"/>
      <c r="B453" s="61"/>
      <c r="C453" s="61"/>
      <c r="D453" s="33" t="s">
        <v>5</v>
      </c>
      <c r="E453" s="31">
        <f t="shared" si="533"/>
        <v>0</v>
      </c>
      <c r="F453" s="36">
        <f>F458</f>
        <v>0</v>
      </c>
      <c r="G453" s="49">
        <f t="shared" ref="G453:I453" si="536">G458</f>
        <v>0</v>
      </c>
      <c r="H453" s="44">
        <f t="shared" si="536"/>
        <v>0</v>
      </c>
      <c r="I453" s="50">
        <f t="shared" si="536"/>
        <v>0</v>
      </c>
      <c r="J453" s="50">
        <f t="shared" ref="J453" si="537">J458</f>
        <v>0</v>
      </c>
      <c r="K453" s="67"/>
    </row>
    <row r="454" spans="1:11" ht="33.75" customHeight="1" thickBot="1" x14ac:dyDescent="0.3">
      <c r="A454" s="58"/>
      <c r="B454" s="61"/>
      <c r="C454" s="61"/>
      <c r="D454" s="33" t="s">
        <v>6</v>
      </c>
      <c r="E454" s="31">
        <f t="shared" si="533"/>
        <v>0</v>
      </c>
      <c r="F454" s="36">
        <f>F459</f>
        <v>0</v>
      </c>
      <c r="G454" s="49">
        <f t="shared" ref="G454:I454" si="538">G459</f>
        <v>0</v>
      </c>
      <c r="H454" s="44">
        <f t="shared" si="538"/>
        <v>0</v>
      </c>
      <c r="I454" s="50">
        <f t="shared" si="538"/>
        <v>0</v>
      </c>
      <c r="J454" s="50">
        <f t="shared" ref="J454" si="539">J459</f>
        <v>0</v>
      </c>
      <c r="K454" s="67"/>
    </row>
    <row r="455" spans="1:11" ht="30" customHeight="1" thickBot="1" x14ac:dyDescent="0.3">
      <c r="A455" s="59"/>
      <c r="B455" s="62"/>
      <c r="C455" s="62"/>
      <c r="D455" s="33" t="s">
        <v>7</v>
      </c>
      <c r="E455" s="31">
        <f t="shared" ref="E455:I455" si="540">E451+E452+E453+E454</f>
        <v>650000</v>
      </c>
      <c r="F455" s="36">
        <f t="shared" si="540"/>
        <v>0</v>
      </c>
      <c r="G455" s="49">
        <f t="shared" si="540"/>
        <v>650000</v>
      </c>
      <c r="H455" s="44">
        <f t="shared" si="540"/>
        <v>0</v>
      </c>
      <c r="I455" s="50">
        <f t="shared" si="540"/>
        <v>0</v>
      </c>
      <c r="J455" s="50">
        <f t="shared" ref="J455" si="541">J451+J452+J453+J454</f>
        <v>0</v>
      </c>
      <c r="K455" s="68"/>
    </row>
    <row r="456" spans="1:11" ht="46.5" customHeight="1" thickBot="1" x14ac:dyDescent="0.3">
      <c r="A456" s="57" t="s">
        <v>148</v>
      </c>
      <c r="B456" s="60" t="s">
        <v>265</v>
      </c>
      <c r="C456" s="60"/>
      <c r="D456" s="33" t="s">
        <v>29</v>
      </c>
      <c r="E456" s="31">
        <f>F456+G456+H456+I456</f>
        <v>650000</v>
      </c>
      <c r="F456" s="36">
        <v>0</v>
      </c>
      <c r="G456" s="49">
        <v>650000</v>
      </c>
      <c r="H456" s="44">
        <v>0</v>
      </c>
      <c r="I456" s="50">
        <v>0</v>
      </c>
      <c r="J456" s="50">
        <v>0</v>
      </c>
      <c r="K456" s="66"/>
    </row>
    <row r="457" spans="1:11" ht="48" customHeight="1" thickBot="1" x14ac:dyDescent="0.3">
      <c r="A457" s="58"/>
      <c r="B457" s="61"/>
      <c r="C457" s="61"/>
      <c r="D457" s="33" t="s">
        <v>4</v>
      </c>
      <c r="E457" s="31">
        <f t="shared" ref="E457:E459" si="542">F457+G457+H457+I457</f>
        <v>0</v>
      </c>
      <c r="F457" s="36">
        <v>0</v>
      </c>
      <c r="G457" s="49">
        <v>0</v>
      </c>
      <c r="H457" s="44">
        <v>0</v>
      </c>
      <c r="I457" s="50">
        <v>0</v>
      </c>
      <c r="J457" s="50">
        <v>0</v>
      </c>
      <c r="K457" s="67"/>
    </row>
    <row r="458" spans="1:11" ht="45.75" customHeight="1" thickBot="1" x14ac:dyDescent="0.3">
      <c r="A458" s="58"/>
      <c r="B458" s="61"/>
      <c r="C458" s="61"/>
      <c r="D458" s="33" t="s">
        <v>5</v>
      </c>
      <c r="E458" s="31">
        <f t="shared" si="542"/>
        <v>0</v>
      </c>
      <c r="F458" s="36">
        <v>0</v>
      </c>
      <c r="G458" s="49">
        <v>0</v>
      </c>
      <c r="H458" s="44">
        <v>0</v>
      </c>
      <c r="I458" s="50">
        <v>0</v>
      </c>
      <c r="J458" s="50">
        <v>0</v>
      </c>
      <c r="K458" s="67"/>
    </row>
    <row r="459" spans="1:11" ht="39.75" customHeight="1" thickBot="1" x14ac:dyDescent="0.3">
      <c r="A459" s="58"/>
      <c r="B459" s="61"/>
      <c r="C459" s="61"/>
      <c r="D459" s="33" t="s">
        <v>6</v>
      </c>
      <c r="E459" s="31">
        <f t="shared" si="542"/>
        <v>0</v>
      </c>
      <c r="F459" s="36">
        <v>0</v>
      </c>
      <c r="G459" s="49">
        <v>0</v>
      </c>
      <c r="H459" s="44">
        <v>0</v>
      </c>
      <c r="I459" s="50">
        <v>0</v>
      </c>
      <c r="J459" s="50">
        <v>0</v>
      </c>
      <c r="K459" s="67"/>
    </row>
    <row r="460" spans="1:11" ht="30" customHeight="1" thickBot="1" x14ac:dyDescent="0.3">
      <c r="A460" s="59"/>
      <c r="B460" s="62"/>
      <c r="C460" s="62"/>
      <c r="D460" s="33" t="s">
        <v>7</v>
      </c>
      <c r="E460" s="31">
        <f t="shared" ref="E460:I460" si="543">E456+E457+E458+E459</f>
        <v>650000</v>
      </c>
      <c r="F460" s="36">
        <f t="shared" si="543"/>
        <v>0</v>
      </c>
      <c r="G460" s="49">
        <f t="shared" si="543"/>
        <v>650000</v>
      </c>
      <c r="H460" s="44">
        <f t="shared" si="543"/>
        <v>0</v>
      </c>
      <c r="I460" s="50">
        <f t="shared" si="543"/>
        <v>0</v>
      </c>
      <c r="J460" s="50">
        <f t="shared" ref="J460" si="544">J456+J457+J458+J459</f>
        <v>0</v>
      </c>
      <c r="K460" s="68"/>
    </row>
    <row r="461" spans="1:11" ht="49.5" customHeight="1" thickBot="1" x14ac:dyDescent="0.3">
      <c r="A461" s="80"/>
      <c r="B461" s="72" t="s">
        <v>173</v>
      </c>
      <c r="C461" s="75" t="s">
        <v>42</v>
      </c>
      <c r="D461" s="13" t="s">
        <v>29</v>
      </c>
      <c r="E461" s="4">
        <f>E466+E471+E476</f>
        <v>1137188.23</v>
      </c>
      <c r="F461" s="35">
        <f>F466+F471+F476</f>
        <v>379214.83999999997</v>
      </c>
      <c r="G461" s="47">
        <f t="shared" ref="G461:I461" si="545">G466+G471+G476</f>
        <v>535773.39</v>
      </c>
      <c r="H461" s="10">
        <f t="shared" si="545"/>
        <v>222200</v>
      </c>
      <c r="I461" s="48">
        <f t="shared" si="545"/>
        <v>0</v>
      </c>
      <c r="J461" s="48">
        <f t="shared" ref="J461" si="546">J466+J471+J476</f>
        <v>0</v>
      </c>
      <c r="K461" s="54"/>
    </row>
    <row r="462" spans="1:11" ht="45.75" thickBot="1" x14ac:dyDescent="0.3">
      <c r="A462" s="81"/>
      <c r="B462" s="78"/>
      <c r="C462" s="76"/>
      <c r="D462" s="13" t="s">
        <v>4</v>
      </c>
      <c r="E462" s="4">
        <v>0</v>
      </c>
      <c r="F462" s="35">
        <v>0</v>
      </c>
      <c r="G462" s="47">
        <v>0</v>
      </c>
      <c r="H462" s="10">
        <v>0</v>
      </c>
      <c r="I462" s="48">
        <v>0</v>
      </c>
      <c r="J462" s="48">
        <v>0</v>
      </c>
      <c r="K462" s="55"/>
    </row>
    <row r="463" spans="1:11" ht="45.75" thickBot="1" x14ac:dyDescent="0.3">
      <c r="A463" s="81"/>
      <c r="B463" s="78"/>
      <c r="C463" s="76"/>
      <c r="D463" s="13" t="s">
        <v>5</v>
      </c>
      <c r="E463" s="4">
        <v>0</v>
      </c>
      <c r="F463" s="35">
        <v>0</v>
      </c>
      <c r="G463" s="47">
        <v>0</v>
      </c>
      <c r="H463" s="10">
        <v>0</v>
      </c>
      <c r="I463" s="48">
        <v>0</v>
      </c>
      <c r="J463" s="48">
        <v>0</v>
      </c>
      <c r="K463" s="55"/>
    </row>
    <row r="464" spans="1:11" ht="30.75" thickBot="1" x14ac:dyDescent="0.3">
      <c r="A464" s="81"/>
      <c r="B464" s="78"/>
      <c r="C464" s="76"/>
      <c r="D464" s="13" t="s">
        <v>6</v>
      </c>
      <c r="E464" s="4">
        <v>0</v>
      </c>
      <c r="F464" s="35">
        <v>0</v>
      </c>
      <c r="G464" s="47">
        <v>0</v>
      </c>
      <c r="H464" s="10">
        <v>0</v>
      </c>
      <c r="I464" s="48">
        <v>0</v>
      </c>
      <c r="J464" s="48">
        <v>0</v>
      </c>
      <c r="K464" s="55"/>
    </row>
    <row r="465" spans="1:11" ht="26.25" customHeight="1" thickBot="1" x14ac:dyDescent="0.3">
      <c r="A465" s="82"/>
      <c r="B465" s="79"/>
      <c r="C465" s="77"/>
      <c r="D465" s="13" t="s">
        <v>7</v>
      </c>
      <c r="E465" s="4">
        <f t="shared" ref="E465:F465" si="547">E461+E462+E463+E464</f>
        <v>1137188.23</v>
      </c>
      <c r="F465" s="35">
        <f t="shared" si="547"/>
        <v>379214.83999999997</v>
      </c>
      <c r="G465" s="47">
        <f t="shared" ref="G465:I465" si="548">G461+G462+G463+G464</f>
        <v>535773.39</v>
      </c>
      <c r="H465" s="10">
        <f t="shared" si="548"/>
        <v>222200</v>
      </c>
      <c r="I465" s="48">
        <f t="shared" si="548"/>
        <v>0</v>
      </c>
      <c r="J465" s="48">
        <f t="shared" ref="J465" si="549">J461+J462+J463+J464</f>
        <v>0</v>
      </c>
      <c r="K465" s="56"/>
    </row>
    <row r="466" spans="1:11" ht="45.75" thickBot="1" x14ac:dyDescent="0.3">
      <c r="A466" s="80" t="s">
        <v>36</v>
      </c>
      <c r="B466" s="72"/>
      <c r="C466" s="72" t="s">
        <v>37</v>
      </c>
      <c r="D466" s="13" t="s">
        <v>29</v>
      </c>
      <c r="E466" s="4">
        <f>F466+G466+H466+I466</f>
        <v>311551</v>
      </c>
      <c r="F466" s="35">
        <v>264624</v>
      </c>
      <c r="G466" s="47">
        <v>27127</v>
      </c>
      <c r="H466" s="10">
        <v>19800</v>
      </c>
      <c r="I466" s="48">
        <v>0</v>
      </c>
      <c r="J466" s="48">
        <v>0</v>
      </c>
      <c r="K466" s="54"/>
    </row>
    <row r="467" spans="1:11" ht="45.75" thickBot="1" x14ac:dyDescent="0.3">
      <c r="A467" s="91"/>
      <c r="B467" s="73"/>
      <c r="C467" s="73"/>
      <c r="D467" s="13" t="s">
        <v>4</v>
      </c>
      <c r="E467" s="4">
        <f t="shared" ref="E467:E469" si="550">F467+G467+H467+I467</f>
        <v>0</v>
      </c>
      <c r="F467" s="35">
        <v>0</v>
      </c>
      <c r="G467" s="47">
        <v>0</v>
      </c>
      <c r="H467" s="10">
        <v>0</v>
      </c>
      <c r="I467" s="48">
        <v>0</v>
      </c>
      <c r="J467" s="48">
        <v>0</v>
      </c>
      <c r="K467" s="55"/>
    </row>
    <row r="468" spans="1:11" ht="45.75" thickBot="1" x14ac:dyDescent="0.3">
      <c r="A468" s="91"/>
      <c r="B468" s="73"/>
      <c r="C468" s="73"/>
      <c r="D468" s="13" t="s">
        <v>5</v>
      </c>
      <c r="E468" s="4">
        <f t="shared" si="550"/>
        <v>0</v>
      </c>
      <c r="F468" s="35">
        <v>0</v>
      </c>
      <c r="G468" s="47">
        <v>0</v>
      </c>
      <c r="H468" s="10">
        <v>0</v>
      </c>
      <c r="I468" s="48">
        <v>0</v>
      </c>
      <c r="J468" s="48">
        <v>0</v>
      </c>
      <c r="K468" s="55"/>
    </row>
    <row r="469" spans="1:11" ht="30.75" thickBot="1" x14ac:dyDescent="0.3">
      <c r="A469" s="91"/>
      <c r="B469" s="73"/>
      <c r="C469" s="73"/>
      <c r="D469" s="13" t="s">
        <v>6</v>
      </c>
      <c r="E469" s="4">
        <f t="shared" si="550"/>
        <v>0</v>
      </c>
      <c r="F469" s="35">
        <v>0</v>
      </c>
      <c r="G469" s="47">
        <v>0</v>
      </c>
      <c r="H469" s="10">
        <v>0</v>
      </c>
      <c r="I469" s="48">
        <v>0</v>
      </c>
      <c r="J469" s="48">
        <v>0</v>
      </c>
      <c r="K469" s="55"/>
    </row>
    <row r="470" spans="1:11" ht="16.5" thickBot="1" x14ac:dyDescent="0.3">
      <c r="A470" s="92"/>
      <c r="B470" s="74"/>
      <c r="C470" s="74"/>
      <c r="D470" s="13" t="s">
        <v>7</v>
      </c>
      <c r="E470" s="4">
        <f t="shared" ref="E470:F470" si="551">E466+E467+E468+E469</f>
        <v>311551</v>
      </c>
      <c r="F470" s="35">
        <f t="shared" si="551"/>
        <v>264624</v>
      </c>
      <c r="G470" s="47">
        <f t="shared" ref="G470:I470" si="552">G466+G467+G468+G469</f>
        <v>27127</v>
      </c>
      <c r="H470" s="10">
        <f t="shared" si="552"/>
        <v>19800</v>
      </c>
      <c r="I470" s="48">
        <f t="shared" si="552"/>
        <v>0</v>
      </c>
      <c r="J470" s="48">
        <f t="shared" ref="J470" si="553">J466+J467+J468+J469</f>
        <v>0</v>
      </c>
      <c r="K470" s="56"/>
    </row>
    <row r="471" spans="1:11" ht="45.75" thickBot="1" x14ac:dyDescent="0.3">
      <c r="A471" s="72"/>
      <c r="B471" s="72"/>
      <c r="C471" s="72" t="s">
        <v>33</v>
      </c>
      <c r="D471" s="13" t="s">
        <v>29</v>
      </c>
      <c r="E471" s="4">
        <f>F471+G471+H471+I471</f>
        <v>726637.23</v>
      </c>
      <c r="F471" s="35">
        <v>114590.84</v>
      </c>
      <c r="G471" s="47">
        <v>409646.39</v>
      </c>
      <c r="H471" s="10">
        <v>202400</v>
      </c>
      <c r="I471" s="48">
        <v>0</v>
      </c>
      <c r="J471" s="48">
        <v>0</v>
      </c>
      <c r="K471" s="54"/>
    </row>
    <row r="472" spans="1:11" ht="45.75" thickBot="1" x14ac:dyDescent="0.3">
      <c r="A472" s="73"/>
      <c r="B472" s="73"/>
      <c r="C472" s="73"/>
      <c r="D472" s="13" t="s">
        <v>4</v>
      </c>
      <c r="E472" s="4">
        <f t="shared" ref="E472:E474" si="554">F472+G472+H472+I472</f>
        <v>0</v>
      </c>
      <c r="F472" s="35">
        <v>0</v>
      </c>
      <c r="G472" s="47">
        <v>0</v>
      </c>
      <c r="H472" s="10">
        <v>0</v>
      </c>
      <c r="I472" s="48">
        <v>0</v>
      </c>
      <c r="J472" s="48">
        <v>0</v>
      </c>
      <c r="K472" s="55"/>
    </row>
    <row r="473" spans="1:11" ht="45.75" thickBot="1" x14ac:dyDescent="0.3">
      <c r="A473" s="73"/>
      <c r="B473" s="73"/>
      <c r="C473" s="73"/>
      <c r="D473" s="13" t="s">
        <v>5</v>
      </c>
      <c r="E473" s="4">
        <f t="shared" si="554"/>
        <v>0</v>
      </c>
      <c r="F473" s="35">
        <v>0</v>
      </c>
      <c r="G473" s="47">
        <v>0</v>
      </c>
      <c r="H473" s="10">
        <v>0</v>
      </c>
      <c r="I473" s="48">
        <v>0</v>
      </c>
      <c r="J473" s="48">
        <v>0</v>
      </c>
      <c r="K473" s="55"/>
    </row>
    <row r="474" spans="1:11" ht="30.75" thickBot="1" x14ac:dyDescent="0.3">
      <c r="A474" s="73"/>
      <c r="B474" s="73"/>
      <c r="C474" s="73"/>
      <c r="D474" s="13" t="s">
        <v>6</v>
      </c>
      <c r="E474" s="4">
        <f t="shared" si="554"/>
        <v>0</v>
      </c>
      <c r="F474" s="35">
        <v>0</v>
      </c>
      <c r="G474" s="47">
        <v>0</v>
      </c>
      <c r="H474" s="10">
        <v>0</v>
      </c>
      <c r="I474" s="48">
        <v>0</v>
      </c>
      <c r="J474" s="48">
        <v>0</v>
      </c>
      <c r="K474" s="55"/>
    </row>
    <row r="475" spans="1:11" ht="16.5" thickBot="1" x14ac:dyDescent="0.3">
      <c r="A475" s="74"/>
      <c r="B475" s="74"/>
      <c r="C475" s="74"/>
      <c r="D475" s="13" t="s">
        <v>7</v>
      </c>
      <c r="E475" s="4">
        <f t="shared" ref="E475:F475" si="555">E471+E472+E473+E474</f>
        <v>726637.23</v>
      </c>
      <c r="F475" s="35">
        <f t="shared" si="555"/>
        <v>114590.84</v>
      </c>
      <c r="G475" s="47">
        <f t="shared" ref="G475:I475" si="556">G471+G472+G473+G474</f>
        <v>409646.39</v>
      </c>
      <c r="H475" s="10">
        <f t="shared" si="556"/>
        <v>202400</v>
      </c>
      <c r="I475" s="48">
        <f t="shared" si="556"/>
        <v>0</v>
      </c>
      <c r="J475" s="48">
        <f t="shared" ref="J475" si="557">J471+J472+J473+J474</f>
        <v>0</v>
      </c>
      <c r="K475" s="56"/>
    </row>
    <row r="476" spans="1:11" ht="45.75" customHeight="1" thickBot="1" x14ac:dyDescent="0.3">
      <c r="A476" s="72"/>
      <c r="B476" s="72"/>
      <c r="C476" s="72" t="s">
        <v>34</v>
      </c>
      <c r="D476" s="13" t="s">
        <v>29</v>
      </c>
      <c r="E476" s="4">
        <f>F476+G476+H476+I476</f>
        <v>99000</v>
      </c>
      <c r="F476" s="35">
        <v>0</v>
      </c>
      <c r="G476" s="47">
        <v>99000</v>
      </c>
      <c r="H476" s="10">
        <v>0</v>
      </c>
      <c r="I476" s="48">
        <v>0</v>
      </c>
      <c r="J476" s="48">
        <v>0</v>
      </c>
      <c r="K476" s="54"/>
    </row>
    <row r="477" spans="1:11" ht="45.75" thickBot="1" x14ac:dyDescent="0.3">
      <c r="A477" s="73"/>
      <c r="B477" s="73"/>
      <c r="C477" s="73"/>
      <c r="D477" s="13" t="s">
        <v>4</v>
      </c>
      <c r="E477" s="4">
        <f t="shared" ref="E477:E479" si="558">F477+G477+H477+I477</f>
        <v>0</v>
      </c>
      <c r="F477" s="35">
        <v>0</v>
      </c>
      <c r="G477" s="47">
        <v>0</v>
      </c>
      <c r="H477" s="10">
        <v>0</v>
      </c>
      <c r="I477" s="48">
        <v>0</v>
      </c>
      <c r="J477" s="48">
        <v>0</v>
      </c>
      <c r="K477" s="55"/>
    </row>
    <row r="478" spans="1:11" ht="45.75" thickBot="1" x14ac:dyDescent="0.3">
      <c r="A478" s="73"/>
      <c r="B478" s="73"/>
      <c r="C478" s="73"/>
      <c r="D478" s="13" t="s">
        <v>5</v>
      </c>
      <c r="E478" s="4">
        <f t="shared" si="558"/>
        <v>0</v>
      </c>
      <c r="F478" s="35">
        <v>0</v>
      </c>
      <c r="G478" s="47">
        <v>0</v>
      </c>
      <c r="H478" s="10">
        <v>0</v>
      </c>
      <c r="I478" s="48">
        <v>0</v>
      </c>
      <c r="J478" s="48">
        <v>0</v>
      </c>
      <c r="K478" s="55"/>
    </row>
    <row r="479" spans="1:11" ht="30.75" thickBot="1" x14ac:dyDescent="0.3">
      <c r="A479" s="73"/>
      <c r="B479" s="73"/>
      <c r="C479" s="73"/>
      <c r="D479" s="13" t="s">
        <v>6</v>
      </c>
      <c r="E479" s="4">
        <f t="shared" si="558"/>
        <v>0</v>
      </c>
      <c r="F479" s="35">
        <v>0</v>
      </c>
      <c r="G479" s="47">
        <v>0</v>
      </c>
      <c r="H479" s="10">
        <v>0</v>
      </c>
      <c r="I479" s="48">
        <v>0</v>
      </c>
      <c r="J479" s="48">
        <v>0</v>
      </c>
      <c r="K479" s="55"/>
    </row>
    <row r="480" spans="1:11" ht="16.5" thickBot="1" x14ac:dyDescent="0.3">
      <c r="A480" s="74"/>
      <c r="B480" s="74"/>
      <c r="C480" s="74"/>
      <c r="D480" s="13" t="s">
        <v>7</v>
      </c>
      <c r="E480" s="4">
        <f t="shared" ref="E480:I480" si="559">E476+E477+E478+E479</f>
        <v>99000</v>
      </c>
      <c r="F480" s="35">
        <f t="shared" si="559"/>
        <v>0</v>
      </c>
      <c r="G480" s="47">
        <f t="shared" si="559"/>
        <v>99000</v>
      </c>
      <c r="H480" s="10">
        <f t="shared" si="559"/>
        <v>0</v>
      </c>
      <c r="I480" s="48">
        <f t="shared" si="559"/>
        <v>0</v>
      </c>
      <c r="J480" s="48">
        <f t="shared" ref="J480" si="560">J476+J477+J478+J479</f>
        <v>0</v>
      </c>
      <c r="K480" s="56"/>
    </row>
    <row r="481" spans="1:11" ht="45.75" thickBot="1" x14ac:dyDescent="0.3">
      <c r="A481" s="80">
        <v>28</v>
      </c>
      <c r="B481" s="72" t="s">
        <v>179</v>
      </c>
      <c r="C481" s="75" t="s">
        <v>266</v>
      </c>
      <c r="D481" s="13" t="s">
        <v>29</v>
      </c>
      <c r="E481" s="4">
        <f t="shared" ref="E481:F484" si="561">E486</f>
        <v>1038188.23</v>
      </c>
      <c r="F481" s="35">
        <f t="shared" si="561"/>
        <v>379214.83999999997</v>
      </c>
      <c r="G481" s="47">
        <f t="shared" ref="G481:I481" si="562">G486</f>
        <v>535773.39</v>
      </c>
      <c r="H481" s="10">
        <f t="shared" si="562"/>
        <v>222200</v>
      </c>
      <c r="I481" s="48">
        <f t="shared" si="562"/>
        <v>0</v>
      </c>
      <c r="J481" s="48">
        <f t="shared" ref="J481" si="563">J486</f>
        <v>0</v>
      </c>
      <c r="K481" s="54">
        <v>54</v>
      </c>
    </row>
    <row r="482" spans="1:11" ht="45.75" thickBot="1" x14ac:dyDescent="0.3">
      <c r="A482" s="81"/>
      <c r="B482" s="78"/>
      <c r="C482" s="76"/>
      <c r="D482" s="13" t="s">
        <v>4</v>
      </c>
      <c r="E482" s="4">
        <f t="shared" si="561"/>
        <v>0</v>
      </c>
      <c r="F482" s="35">
        <f t="shared" si="561"/>
        <v>0</v>
      </c>
      <c r="G482" s="47">
        <f t="shared" ref="G482:I482" si="564">G487</f>
        <v>0</v>
      </c>
      <c r="H482" s="10">
        <f t="shared" si="564"/>
        <v>0</v>
      </c>
      <c r="I482" s="48">
        <f t="shared" si="564"/>
        <v>0</v>
      </c>
      <c r="J482" s="48">
        <f t="shared" ref="J482" si="565">J487</f>
        <v>0</v>
      </c>
      <c r="K482" s="55"/>
    </row>
    <row r="483" spans="1:11" ht="45.75" thickBot="1" x14ac:dyDescent="0.3">
      <c r="A483" s="81"/>
      <c r="B483" s="78"/>
      <c r="C483" s="76"/>
      <c r="D483" s="13" t="s">
        <v>5</v>
      </c>
      <c r="E483" s="4">
        <f t="shared" si="561"/>
        <v>0</v>
      </c>
      <c r="F483" s="35">
        <f t="shared" si="561"/>
        <v>0</v>
      </c>
      <c r="G483" s="47">
        <f t="shared" ref="G483:I483" si="566">G488</f>
        <v>0</v>
      </c>
      <c r="H483" s="10">
        <f t="shared" si="566"/>
        <v>0</v>
      </c>
      <c r="I483" s="48">
        <f t="shared" si="566"/>
        <v>0</v>
      </c>
      <c r="J483" s="48">
        <f t="shared" ref="J483" si="567">J488</f>
        <v>0</v>
      </c>
      <c r="K483" s="55"/>
    </row>
    <row r="484" spans="1:11" ht="30.75" thickBot="1" x14ac:dyDescent="0.3">
      <c r="A484" s="81"/>
      <c r="B484" s="78"/>
      <c r="C484" s="76"/>
      <c r="D484" s="13" t="s">
        <v>6</v>
      </c>
      <c r="E484" s="4">
        <f t="shared" si="561"/>
        <v>0</v>
      </c>
      <c r="F484" s="35">
        <f t="shared" si="561"/>
        <v>0</v>
      </c>
      <c r="G484" s="47">
        <f t="shared" ref="G484:I484" si="568">G489</f>
        <v>0</v>
      </c>
      <c r="H484" s="10">
        <f t="shared" si="568"/>
        <v>0</v>
      </c>
      <c r="I484" s="48">
        <f t="shared" si="568"/>
        <v>0</v>
      </c>
      <c r="J484" s="48">
        <f t="shared" ref="J484" si="569">J489</f>
        <v>0</v>
      </c>
      <c r="K484" s="55"/>
    </row>
    <row r="485" spans="1:11" ht="16.5" thickBot="1" x14ac:dyDescent="0.3">
      <c r="A485" s="82"/>
      <c r="B485" s="79"/>
      <c r="C485" s="77"/>
      <c r="D485" s="13" t="s">
        <v>7</v>
      </c>
      <c r="E485" s="4">
        <f t="shared" ref="E485:F485" si="570">E481+E482+E483+E484</f>
        <v>1038188.23</v>
      </c>
      <c r="F485" s="35">
        <f t="shared" si="570"/>
        <v>379214.83999999997</v>
      </c>
      <c r="G485" s="47">
        <f t="shared" ref="G485:I485" si="571">G481+G482+G483+G484</f>
        <v>535773.39</v>
      </c>
      <c r="H485" s="10">
        <f t="shared" si="571"/>
        <v>222200</v>
      </c>
      <c r="I485" s="48">
        <f t="shared" si="571"/>
        <v>0</v>
      </c>
      <c r="J485" s="48">
        <f t="shared" ref="J485" si="572">J481+J482+J483+J484</f>
        <v>0</v>
      </c>
      <c r="K485" s="56"/>
    </row>
    <row r="486" spans="1:11" ht="45.75" thickBot="1" x14ac:dyDescent="0.3">
      <c r="A486" s="69" t="s">
        <v>150</v>
      </c>
      <c r="B486" s="72" t="s">
        <v>152</v>
      </c>
      <c r="C486" s="75" t="s">
        <v>267</v>
      </c>
      <c r="D486" s="13" t="s">
        <v>29</v>
      </c>
      <c r="E486" s="4">
        <f t="shared" ref="E486:F489" si="573">E491</f>
        <v>1038188.23</v>
      </c>
      <c r="F486" s="35">
        <f t="shared" si="573"/>
        <v>379214.83999999997</v>
      </c>
      <c r="G486" s="47">
        <f t="shared" ref="G486:I486" si="574">G491</f>
        <v>535773.39</v>
      </c>
      <c r="H486" s="10">
        <f t="shared" si="574"/>
        <v>222200</v>
      </c>
      <c r="I486" s="48">
        <f t="shared" si="574"/>
        <v>0</v>
      </c>
      <c r="J486" s="48">
        <f t="shared" ref="J486" si="575">J491</f>
        <v>0</v>
      </c>
      <c r="K486" s="54"/>
    </row>
    <row r="487" spans="1:11" ht="45.75" thickBot="1" x14ac:dyDescent="0.3">
      <c r="A487" s="70"/>
      <c r="B487" s="78"/>
      <c r="C487" s="76"/>
      <c r="D487" s="13" t="s">
        <v>4</v>
      </c>
      <c r="E487" s="4">
        <f t="shared" si="573"/>
        <v>0</v>
      </c>
      <c r="F487" s="35">
        <f t="shared" si="573"/>
        <v>0</v>
      </c>
      <c r="G487" s="47">
        <f t="shared" ref="G487:I487" si="576">G492</f>
        <v>0</v>
      </c>
      <c r="H487" s="10">
        <f t="shared" si="576"/>
        <v>0</v>
      </c>
      <c r="I487" s="48">
        <f t="shared" si="576"/>
        <v>0</v>
      </c>
      <c r="J487" s="48">
        <f t="shared" ref="J487" si="577">J492</f>
        <v>0</v>
      </c>
      <c r="K487" s="55"/>
    </row>
    <row r="488" spans="1:11" ht="45.75" thickBot="1" x14ac:dyDescent="0.3">
      <c r="A488" s="70"/>
      <c r="B488" s="78"/>
      <c r="C488" s="76"/>
      <c r="D488" s="13" t="s">
        <v>5</v>
      </c>
      <c r="E488" s="4">
        <f t="shared" si="573"/>
        <v>0</v>
      </c>
      <c r="F488" s="35">
        <f t="shared" si="573"/>
        <v>0</v>
      </c>
      <c r="G488" s="47">
        <f t="shared" ref="G488:I488" si="578">G493</f>
        <v>0</v>
      </c>
      <c r="H488" s="10">
        <f t="shared" si="578"/>
        <v>0</v>
      </c>
      <c r="I488" s="48">
        <f t="shared" si="578"/>
        <v>0</v>
      </c>
      <c r="J488" s="48">
        <f t="shared" ref="J488" si="579">J493</f>
        <v>0</v>
      </c>
      <c r="K488" s="55"/>
    </row>
    <row r="489" spans="1:11" ht="30.75" thickBot="1" x14ac:dyDescent="0.3">
      <c r="A489" s="70"/>
      <c r="B489" s="78"/>
      <c r="C489" s="76"/>
      <c r="D489" s="13" t="s">
        <v>6</v>
      </c>
      <c r="E489" s="4">
        <f t="shared" si="573"/>
        <v>0</v>
      </c>
      <c r="F489" s="35">
        <f t="shared" si="573"/>
        <v>0</v>
      </c>
      <c r="G489" s="47">
        <f t="shared" ref="G489:I489" si="580">G494</f>
        <v>0</v>
      </c>
      <c r="H489" s="10">
        <f t="shared" si="580"/>
        <v>0</v>
      </c>
      <c r="I489" s="48">
        <f t="shared" si="580"/>
        <v>0</v>
      </c>
      <c r="J489" s="48">
        <f t="shared" ref="J489" si="581">J494</f>
        <v>0</v>
      </c>
      <c r="K489" s="55"/>
    </row>
    <row r="490" spans="1:11" ht="16.5" thickBot="1" x14ac:dyDescent="0.3">
      <c r="A490" s="71"/>
      <c r="B490" s="79"/>
      <c r="C490" s="77"/>
      <c r="D490" s="13" t="s">
        <v>7</v>
      </c>
      <c r="E490" s="4">
        <f t="shared" ref="E490:F490" si="582">E486+E487+E488+E489</f>
        <v>1038188.23</v>
      </c>
      <c r="F490" s="35">
        <f t="shared" si="582"/>
        <v>379214.83999999997</v>
      </c>
      <c r="G490" s="47">
        <f t="shared" ref="G490:I490" si="583">G486+G487+G488+G489</f>
        <v>535773.39</v>
      </c>
      <c r="H490" s="10">
        <f t="shared" si="583"/>
        <v>222200</v>
      </c>
      <c r="I490" s="48">
        <f t="shared" si="583"/>
        <v>0</v>
      </c>
      <c r="J490" s="48">
        <f t="shared" ref="J490" si="584">J486+J487+J488+J489</f>
        <v>0</v>
      </c>
      <c r="K490" s="56"/>
    </row>
    <row r="491" spans="1:11" ht="45.75" thickBot="1" x14ac:dyDescent="0.3">
      <c r="A491" s="69" t="s">
        <v>202</v>
      </c>
      <c r="B491" s="72" t="s">
        <v>14</v>
      </c>
      <c r="C491" s="75" t="s">
        <v>267</v>
      </c>
      <c r="D491" s="13" t="s">
        <v>29</v>
      </c>
      <c r="E491" s="4">
        <f>E466+E471</f>
        <v>1038188.23</v>
      </c>
      <c r="F491" s="35">
        <f>F466+F471+F476</f>
        <v>379214.83999999997</v>
      </c>
      <c r="G491" s="47">
        <f t="shared" ref="G491:I491" si="585">G466+G471+G476</f>
        <v>535773.39</v>
      </c>
      <c r="H491" s="10">
        <f t="shared" si="585"/>
        <v>222200</v>
      </c>
      <c r="I491" s="48">
        <f t="shared" si="585"/>
        <v>0</v>
      </c>
      <c r="J491" s="48">
        <f t="shared" ref="J491" si="586">J466+J471+J476</f>
        <v>0</v>
      </c>
      <c r="K491" s="54"/>
    </row>
    <row r="492" spans="1:11" ht="45.75" thickBot="1" x14ac:dyDescent="0.3">
      <c r="A492" s="70"/>
      <c r="B492" s="78"/>
      <c r="C492" s="76"/>
      <c r="D492" s="13" t="s">
        <v>4</v>
      </c>
      <c r="E492" s="4">
        <v>0</v>
      </c>
      <c r="F492" s="35">
        <v>0</v>
      </c>
      <c r="G492" s="47">
        <v>0</v>
      </c>
      <c r="H492" s="10">
        <v>0</v>
      </c>
      <c r="I492" s="48">
        <v>0</v>
      </c>
      <c r="J492" s="48">
        <v>0</v>
      </c>
      <c r="K492" s="55"/>
    </row>
    <row r="493" spans="1:11" ht="45.75" thickBot="1" x14ac:dyDescent="0.3">
      <c r="A493" s="70"/>
      <c r="B493" s="78"/>
      <c r="C493" s="76"/>
      <c r="D493" s="13" t="s">
        <v>5</v>
      </c>
      <c r="E493" s="4">
        <v>0</v>
      </c>
      <c r="F493" s="35">
        <v>0</v>
      </c>
      <c r="G493" s="47">
        <v>0</v>
      </c>
      <c r="H493" s="10">
        <v>0</v>
      </c>
      <c r="I493" s="48">
        <v>0</v>
      </c>
      <c r="J493" s="48">
        <v>0</v>
      </c>
      <c r="K493" s="55"/>
    </row>
    <row r="494" spans="1:11" ht="30.75" thickBot="1" x14ac:dyDescent="0.3">
      <c r="A494" s="70"/>
      <c r="B494" s="78"/>
      <c r="C494" s="76"/>
      <c r="D494" s="13" t="s">
        <v>6</v>
      </c>
      <c r="E494" s="4">
        <v>0</v>
      </c>
      <c r="F494" s="35">
        <v>0</v>
      </c>
      <c r="G494" s="47">
        <v>0</v>
      </c>
      <c r="H494" s="10">
        <v>0</v>
      </c>
      <c r="I494" s="48">
        <v>0</v>
      </c>
      <c r="J494" s="48">
        <v>0</v>
      </c>
      <c r="K494" s="55"/>
    </row>
    <row r="495" spans="1:11" ht="16.5" thickBot="1" x14ac:dyDescent="0.3">
      <c r="A495" s="71"/>
      <c r="B495" s="79"/>
      <c r="C495" s="77"/>
      <c r="D495" s="13" t="s">
        <v>7</v>
      </c>
      <c r="E495" s="4">
        <f t="shared" ref="E495:F495" si="587">E491+E492+E493+E494</f>
        <v>1038188.23</v>
      </c>
      <c r="F495" s="35">
        <f t="shared" si="587"/>
        <v>379214.83999999997</v>
      </c>
      <c r="G495" s="47">
        <f t="shared" ref="G495:I495" si="588">G491+G492+G493+G494</f>
        <v>535773.39</v>
      </c>
      <c r="H495" s="10">
        <f t="shared" si="588"/>
        <v>222200</v>
      </c>
      <c r="I495" s="48">
        <f t="shared" si="588"/>
        <v>0</v>
      </c>
      <c r="J495" s="48">
        <f t="shared" ref="J495" si="589">J491+J492+J493+J494</f>
        <v>0</v>
      </c>
      <c r="K495" s="56"/>
    </row>
    <row r="496" spans="1:11" ht="58.5" customHeight="1" thickBot="1" x14ac:dyDescent="0.3">
      <c r="A496" s="80"/>
      <c r="B496" s="72" t="s">
        <v>174</v>
      </c>
      <c r="C496" s="75" t="s">
        <v>3</v>
      </c>
      <c r="D496" s="13" t="s">
        <v>29</v>
      </c>
      <c r="E496" s="4">
        <f t="shared" ref="E496:F499" si="590">E501</f>
        <v>2350026.4</v>
      </c>
      <c r="F496" s="35">
        <f t="shared" si="590"/>
        <v>194220</v>
      </c>
      <c r="G496" s="47">
        <f t="shared" ref="G496:I496" si="591">G501</f>
        <v>974988</v>
      </c>
      <c r="H496" s="10">
        <f t="shared" si="591"/>
        <v>929588.4</v>
      </c>
      <c r="I496" s="48">
        <f t="shared" si="591"/>
        <v>125615</v>
      </c>
      <c r="J496" s="48">
        <f t="shared" ref="J496" si="592">J501</f>
        <v>125615</v>
      </c>
      <c r="K496" s="54"/>
    </row>
    <row r="497" spans="1:11" ht="45.75" thickBot="1" x14ac:dyDescent="0.3">
      <c r="A497" s="81"/>
      <c r="B497" s="78"/>
      <c r="C497" s="76"/>
      <c r="D497" s="13" t="s">
        <v>4</v>
      </c>
      <c r="E497" s="4">
        <f t="shared" si="590"/>
        <v>0</v>
      </c>
      <c r="F497" s="35">
        <f t="shared" si="590"/>
        <v>0</v>
      </c>
      <c r="G497" s="47">
        <f t="shared" ref="G497:I497" si="593">G502</f>
        <v>0</v>
      </c>
      <c r="H497" s="10">
        <f t="shared" si="593"/>
        <v>0</v>
      </c>
      <c r="I497" s="48">
        <f t="shared" si="593"/>
        <v>0</v>
      </c>
      <c r="J497" s="48">
        <f t="shared" ref="J497" si="594">J502</f>
        <v>0</v>
      </c>
      <c r="K497" s="55"/>
    </row>
    <row r="498" spans="1:11" ht="45.75" thickBot="1" x14ac:dyDescent="0.3">
      <c r="A498" s="81"/>
      <c r="B498" s="78"/>
      <c r="C498" s="76"/>
      <c r="D498" s="13" t="s">
        <v>5</v>
      </c>
      <c r="E498" s="4">
        <f t="shared" si="590"/>
        <v>3730704.84</v>
      </c>
      <c r="F498" s="35">
        <f t="shared" si="590"/>
        <v>873990</v>
      </c>
      <c r="G498" s="47">
        <f t="shared" ref="G498:I498" si="595">G503</f>
        <v>2856714.84</v>
      </c>
      <c r="H498" s="10">
        <f t="shared" si="595"/>
        <v>0</v>
      </c>
      <c r="I498" s="48">
        <f t="shared" si="595"/>
        <v>0</v>
      </c>
      <c r="J498" s="48">
        <f t="shared" ref="J498" si="596">J503</f>
        <v>0</v>
      </c>
      <c r="K498" s="55"/>
    </row>
    <row r="499" spans="1:11" ht="30.75" thickBot="1" x14ac:dyDescent="0.3">
      <c r="A499" s="81"/>
      <c r="B499" s="78"/>
      <c r="C499" s="76"/>
      <c r="D499" s="13" t="s">
        <v>6</v>
      </c>
      <c r="E499" s="4">
        <f t="shared" si="590"/>
        <v>0</v>
      </c>
      <c r="F499" s="35">
        <f t="shared" si="590"/>
        <v>0</v>
      </c>
      <c r="G499" s="47">
        <f t="shared" ref="G499:I499" si="597">G504</f>
        <v>0</v>
      </c>
      <c r="H499" s="10">
        <f t="shared" si="597"/>
        <v>0</v>
      </c>
      <c r="I499" s="48">
        <f t="shared" si="597"/>
        <v>0</v>
      </c>
      <c r="J499" s="48">
        <f t="shared" ref="J499" si="598">J504</f>
        <v>0</v>
      </c>
      <c r="K499" s="55"/>
    </row>
    <row r="500" spans="1:11" ht="16.5" thickBot="1" x14ac:dyDescent="0.3">
      <c r="A500" s="82"/>
      <c r="B500" s="79"/>
      <c r="C500" s="77"/>
      <c r="D500" s="13" t="s">
        <v>7</v>
      </c>
      <c r="E500" s="4">
        <f t="shared" ref="E500:F500" si="599">E496+E497+E498+E499</f>
        <v>6080731.2400000002</v>
      </c>
      <c r="F500" s="35">
        <f t="shared" si="599"/>
        <v>1068210</v>
      </c>
      <c r="G500" s="47">
        <f t="shared" ref="G500:I500" si="600">G496+G497+G498+G499</f>
        <v>3831702.84</v>
      </c>
      <c r="H500" s="10">
        <f t="shared" si="600"/>
        <v>929588.4</v>
      </c>
      <c r="I500" s="48">
        <f t="shared" si="600"/>
        <v>125615</v>
      </c>
      <c r="J500" s="48">
        <f t="shared" ref="J500" si="601">J496+J497+J498+J499</f>
        <v>125615</v>
      </c>
      <c r="K500" s="56"/>
    </row>
    <row r="501" spans="1:11" ht="45.75" customHeight="1" thickBot="1" x14ac:dyDescent="0.3">
      <c r="A501" s="80">
        <v>29</v>
      </c>
      <c r="B501" s="72" t="s">
        <v>147</v>
      </c>
      <c r="C501" s="75" t="s">
        <v>3</v>
      </c>
      <c r="D501" s="13" t="s">
        <v>29</v>
      </c>
      <c r="E501" s="4">
        <f t="shared" ref="E501:F504" si="602">E506</f>
        <v>2350026.4</v>
      </c>
      <c r="F501" s="35">
        <f t="shared" si="602"/>
        <v>194220</v>
      </c>
      <c r="G501" s="47">
        <f t="shared" ref="G501:I501" si="603">G506</f>
        <v>974988</v>
      </c>
      <c r="H501" s="10">
        <f t="shared" si="603"/>
        <v>929588.4</v>
      </c>
      <c r="I501" s="48">
        <f t="shared" si="603"/>
        <v>125615</v>
      </c>
      <c r="J501" s="48">
        <f t="shared" ref="J501" si="604">J506</f>
        <v>125615</v>
      </c>
      <c r="K501" s="54">
        <v>55</v>
      </c>
    </row>
    <row r="502" spans="1:11" ht="45.75" thickBot="1" x14ac:dyDescent="0.3">
      <c r="A502" s="81"/>
      <c r="B502" s="78"/>
      <c r="C502" s="76"/>
      <c r="D502" s="13" t="s">
        <v>4</v>
      </c>
      <c r="E502" s="4">
        <f t="shared" si="602"/>
        <v>0</v>
      </c>
      <c r="F502" s="35">
        <f t="shared" si="602"/>
        <v>0</v>
      </c>
      <c r="G502" s="47">
        <f t="shared" ref="G502:I502" si="605">G507</f>
        <v>0</v>
      </c>
      <c r="H502" s="10">
        <f t="shared" si="605"/>
        <v>0</v>
      </c>
      <c r="I502" s="48">
        <f t="shared" si="605"/>
        <v>0</v>
      </c>
      <c r="J502" s="48">
        <f t="shared" ref="J502" si="606">J507</f>
        <v>0</v>
      </c>
      <c r="K502" s="55"/>
    </row>
    <row r="503" spans="1:11" ht="45.75" thickBot="1" x14ac:dyDescent="0.3">
      <c r="A503" s="81"/>
      <c r="B503" s="78"/>
      <c r="C503" s="76"/>
      <c r="D503" s="13" t="s">
        <v>5</v>
      </c>
      <c r="E503" s="4">
        <f t="shared" si="602"/>
        <v>3730704.84</v>
      </c>
      <c r="F503" s="35">
        <f t="shared" si="602"/>
        <v>873990</v>
      </c>
      <c r="G503" s="47">
        <f t="shared" ref="G503:I503" si="607">G508</f>
        <v>2856714.84</v>
      </c>
      <c r="H503" s="10">
        <f t="shared" si="607"/>
        <v>0</v>
      </c>
      <c r="I503" s="48">
        <f t="shared" si="607"/>
        <v>0</v>
      </c>
      <c r="J503" s="48">
        <f t="shared" ref="J503" si="608">J508</f>
        <v>0</v>
      </c>
      <c r="K503" s="55"/>
    </row>
    <row r="504" spans="1:11" ht="30.75" thickBot="1" x14ac:dyDescent="0.3">
      <c r="A504" s="81"/>
      <c r="B504" s="78"/>
      <c r="C504" s="76"/>
      <c r="D504" s="13" t="s">
        <v>6</v>
      </c>
      <c r="E504" s="4">
        <f t="shared" si="602"/>
        <v>0</v>
      </c>
      <c r="F504" s="35">
        <f t="shared" si="602"/>
        <v>0</v>
      </c>
      <c r="G504" s="47">
        <f t="shared" ref="G504:I504" si="609">G509</f>
        <v>0</v>
      </c>
      <c r="H504" s="10">
        <f t="shared" si="609"/>
        <v>0</v>
      </c>
      <c r="I504" s="48">
        <f t="shared" si="609"/>
        <v>0</v>
      </c>
      <c r="J504" s="48">
        <f t="shared" ref="J504" si="610">J509</f>
        <v>0</v>
      </c>
      <c r="K504" s="55"/>
    </row>
    <row r="505" spans="1:11" ht="16.5" thickBot="1" x14ac:dyDescent="0.3">
      <c r="A505" s="82"/>
      <c r="B505" s="79"/>
      <c r="C505" s="77"/>
      <c r="D505" s="13" t="s">
        <v>7</v>
      </c>
      <c r="E505" s="4">
        <f>E501+E502+E503+E504</f>
        <v>6080731.2400000002</v>
      </c>
      <c r="F505" s="35">
        <f>F501+F502+F503+F504</f>
        <v>1068210</v>
      </c>
      <c r="G505" s="47">
        <f t="shared" ref="G505:I505" si="611">G501+G502+G503+G504</f>
        <v>3831702.84</v>
      </c>
      <c r="H505" s="10">
        <f t="shared" si="611"/>
        <v>929588.4</v>
      </c>
      <c r="I505" s="48">
        <f t="shared" si="611"/>
        <v>125615</v>
      </c>
      <c r="J505" s="48">
        <f t="shared" ref="J505" si="612">J501+J502+J503+J504</f>
        <v>125615</v>
      </c>
      <c r="K505" s="56"/>
    </row>
    <row r="506" spans="1:11" ht="45.75" thickBot="1" x14ac:dyDescent="0.3">
      <c r="A506" s="69" t="s">
        <v>156</v>
      </c>
      <c r="B506" s="72" t="s">
        <v>268</v>
      </c>
      <c r="C506" s="75" t="s">
        <v>3</v>
      </c>
      <c r="D506" s="13" t="s">
        <v>29</v>
      </c>
      <c r="E506" s="4">
        <f>F506+G506+H506+I506+J506</f>
        <v>2350026.4</v>
      </c>
      <c r="F506" s="35">
        <v>194220</v>
      </c>
      <c r="G506" s="47">
        <v>974988</v>
      </c>
      <c r="H506" s="10">
        <v>929588.4</v>
      </c>
      <c r="I506" s="48">
        <v>125615</v>
      </c>
      <c r="J506" s="48">
        <v>125615</v>
      </c>
      <c r="K506" s="54"/>
    </row>
    <row r="507" spans="1:11" ht="45.75" thickBot="1" x14ac:dyDescent="0.3">
      <c r="A507" s="70"/>
      <c r="B507" s="78"/>
      <c r="C507" s="76"/>
      <c r="D507" s="13" t="s">
        <v>4</v>
      </c>
      <c r="E507" s="4">
        <f t="shared" ref="E507:E509" si="613">F507+G507+H507+I507</f>
        <v>0</v>
      </c>
      <c r="F507" s="35">
        <v>0</v>
      </c>
      <c r="G507" s="47">
        <v>0</v>
      </c>
      <c r="H507" s="10">
        <v>0</v>
      </c>
      <c r="I507" s="48">
        <v>0</v>
      </c>
      <c r="J507" s="48">
        <v>0</v>
      </c>
      <c r="K507" s="55"/>
    </row>
    <row r="508" spans="1:11" ht="45.75" thickBot="1" x14ac:dyDescent="0.3">
      <c r="A508" s="70"/>
      <c r="B508" s="78"/>
      <c r="C508" s="76"/>
      <c r="D508" s="13" t="s">
        <v>5</v>
      </c>
      <c r="E508" s="4">
        <f t="shared" si="613"/>
        <v>3730704.84</v>
      </c>
      <c r="F508" s="35">
        <v>873990</v>
      </c>
      <c r="G508" s="47">
        <v>2856714.84</v>
      </c>
      <c r="H508" s="10">
        <v>0</v>
      </c>
      <c r="I508" s="48">
        <v>0</v>
      </c>
      <c r="J508" s="48">
        <v>0</v>
      </c>
      <c r="K508" s="55"/>
    </row>
    <row r="509" spans="1:11" ht="30.75" thickBot="1" x14ac:dyDescent="0.3">
      <c r="A509" s="70"/>
      <c r="B509" s="78"/>
      <c r="C509" s="76"/>
      <c r="D509" s="13" t="s">
        <v>6</v>
      </c>
      <c r="E509" s="4">
        <f t="shared" si="613"/>
        <v>0</v>
      </c>
      <c r="F509" s="35">
        <v>0</v>
      </c>
      <c r="G509" s="47">
        <v>0</v>
      </c>
      <c r="H509" s="10">
        <v>0</v>
      </c>
      <c r="I509" s="48">
        <v>0</v>
      </c>
      <c r="J509" s="48">
        <v>0</v>
      </c>
      <c r="K509" s="55"/>
    </row>
    <row r="510" spans="1:11" ht="16.5" thickBot="1" x14ac:dyDescent="0.3">
      <c r="A510" s="71"/>
      <c r="B510" s="79"/>
      <c r="C510" s="77"/>
      <c r="D510" s="13" t="s">
        <v>7</v>
      </c>
      <c r="E510" s="4">
        <f>E506+E507+E508+E509</f>
        <v>6080731.2400000002</v>
      </c>
      <c r="F510" s="35">
        <f>F506+F507+F508+F509</f>
        <v>1068210</v>
      </c>
      <c r="G510" s="47">
        <f t="shared" ref="G510:I510" si="614">G506+G507+G508+G509</f>
        <v>3831702.84</v>
      </c>
      <c r="H510" s="10">
        <f t="shared" si="614"/>
        <v>929588.4</v>
      </c>
      <c r="I510" s="48">
        <f t="shared" si="614"/>
        <v>125615</v>
      </c>
      <c r="J510" s="48">
        <f t="shared" ref="J510" si="615">J506+J507+J508+J509</f>
        <v>125615</v>
      </c>
      <c r="K510" s="56"/>
    </row>
    <row r="511" spans="1:11" ht="45.75" customHeight="1" thickBot="1" x14ac:dyDescent="0.3">
      <c r="A511" s="80"/>
      <c r="B511" s="72" t="s">
        <v>175</v>
      </c>
      <c r="C511" s="72" t="s">
        <v>31</v>
      </c>
      <c r="D511" s="13" t="s">
        <v>29</v>
      </c>
      <c r="E511" s="4">
        <f>E541+E546+E551+E556+E561+E566+E571+E576</f>
        <v>563638.15999999992</v>
      </c>
      <c r="F511" s="35">
        <f>F541+F546+F551+F556+F561+F566+F571</f>
        <v>140593.89000000001</v>
      </c>
      <c r="G511" s="47">
        <f>G541+G546+G551+G556+G561+G566+G571+G576</f>
        <v>286894.27</v>
      </c>
      <c r="H511" s="10">
        <f t="shared" ref="H511:I511" si="616">H541+H546+H551+H556+H561+H566+H571</f>
        <v>136150</v>
      </c>
      <c r="I511" s="48">
        <f t="shared" si="616"/>
        <v>0</v>
      </c>
      <c r="J511" s="48">
        <f t="shared" ref="J511" si="617">J541+J546+J551+J556+J561+J566+J571</f>
        <v>0</v>
      </c>
      <c r="K511" s="66"/>
    </row>
    <row r="512" spans="1:11" ht="45.75" thickBot="1" x14ac:dyDescent="0.3">
      <c r="A512" s="81"/>
      <c r="B512" s="78"/>
      <c r="C512" s="78"/>
      <c r="D512" s="13" t="s">
        <v>4</v>
      </c>
      <c r="E512" s="4">
        <v>0</v>
      </c>
      <c r="F512" s="35">
        <v>0</v>
      </c>
      <c r="G512" s="47">
        <v>0</v>
      </c>
      <c r="H512" s="10">
        <v>0</v>
      </c>
      <c r="I512" s="48">
        <v>0</v>
      </c>
      <c r="J512" s="48">
        <v>0</v>
      </c>
      <c r="K512" s="67"/>
    </row>
    <row r="513" spans="1:11" ht="45.75" thickBot="1" x14ac:dyDescent="0.3">
      <c r="A513" s="81"/>
      <c r="B513" s="78"/>
      <c r="C513" s="78"/>
      <c r="D513" s="13" t="s">
        <v>5</v>
      </c>
      <c r="E513" s="4">
        <v>0</v>
      </c>
      <c r="F513" s="35">
        <v>0</v>
      </c>
      <c r="G513" s="47">
        <v>0</v>
      </c>
      <c r="H513" s="10">
        <v>0</v>
      </c>
      <c r="I513" s="48">
        <v>0</v>
      </c>
      <c r="J513" s="48">
        <v>0</v>
      </c>
      <c r="K513" s="67"/>
    </row>
    <row r="514" spans="1:11" ht="30.75" thickBot="1" x14ac:dyDescent="0.3">
      <c r="A514" s="81"/>
      <c r="B514" s="78"/>
      <c r="C514" s="78"/>
      <c r="D514" s="13" t="s">
        <v>6</v>
      </c>
      <c r="E514" s="4">
        <v>0</v>
      </c>
      <c r="F514" s="35">
        <v>0</v>
      </c>
      <c r="G514" s="47">
        <v>0</v>
      </c>
      <c r="H514" s="10">
        <v>0</v>
      </c>
      <c r="I514" s="48">
        <v>0</v>
      </c>
      <c r="J514" s="48">
        <v>0</v>
      </c>
      <c r="K514" s="67"/>
    </row>
    <row r="515" spans="1:11" ht="54.75" customHeight="1" thickBot="1" x14ac:dyDescent="0.3">
      <c r="A515" s="82"/>
      <c r="B515" s="79"/>
      <c r="C515" s="79"/>
      <c r="D515" s="13" t="s">
        <v>7</v>
      </c>
      <c r="E515" s="4">
        <f t="shared" ref="E515:F515" si="618">E511+E512+E513+E514</f>
        <v>563638.15999999992</v>
      </c>
      <c r="F515" s="35">
        <f t="shared" si="618"/>
        <v>140593.89000000001</v>
      </c>
      <c r="G515" s="47">
        <f t="shared" ref="G515:I515" si="619">G511+G512+G513+G514</f>
        <v>286894.27</v>
      </c>
      <c r="H515" s="10">
        <f t="shared" si="619"/>
        <v>136150</v>
      </c>
      <c r="I515" s="48">
        <f t="shared" si="619"/>
        <v>0</v>
      </c>
      <c r="J515" s="48">
        <f t="shared" ref="J515" si="620">J511+J512+J513+J514</f>
        <v>0</v>
      </c>
      <c r="K515" s="68"/>
    </row>
    <row r="516" spans="1:11" ht="51.75" customHeight="1" thickBot="1" x14ac:dyDescent="0.3">
      <c r="A516" s="80" t="s">
        <v>32</v>
      </c>
      <c r="B516" s="72"/>
      <c r="C516" s="72" t="s">
        <v>3</v>
      </c>
      <c r="D516" s="13" t="s">
        <v>29</v>
      </c>
      <c r="E516" s="4">
        <f>F516+G516+H516+I516</f>
        <v>116394</v>
      </c>
      <c r="F516" s="35">
        <v>30594</v>
      </c>
      <c r="G516" s="47">
        <v>59000</v>
      </c>
      <c r="H516" s="10">
        <v>26800</v>
      </c>
      <c r="I516" s="48">
        <v>0</v>
      </c>
      <c r="J516" s="48">
        <v>0</v>
      </c>
      <c r="K516" s="54"/>
    </row>
    <row r="517" spans="1:11" ht="48.75" customHeight="1" thickBot="1" x14ac:dyDescent="0.3">
      <c r="A517" s="91"/>
      <c r="B517" s="73"/>
      <c r="C517" s="73"/>
      <c r="D517" s="13" t="s">
        <v>4</v>
      </c>
      <c r="E517" s="4">
        <f t="shared" ref="E517:E519" si="621">F517+G517+H517+I517</f>
        <v>0</v>
      </c>
      <c r="F517" s="35">
        <v>0</v>
      </c>
      <c r="G517" s="47">
        <v>0</v>
      </c>
      <c r="H517" s="10">
        <v>0</v>
      </c>
      <c r="I517" s="48">
        <v>0</v>
      </c>
      <c r="J517" s="48">
        <v>0</v>
      </c>
      <c r="K517" s="55"/>
    </row>
    <row r="518" spans="1:11" ht="50.25" customHeight="1" thickBot="1" x14ac:dyDescent="0.3">
      <c r="A518" s="91"/>
      <c r="B518" s="73"/>
      <c r="C518" s="73"/>
      <c r="D518" s="13" t="s">
        <v>5</v>
      </c>
      <c r="E518" s="4">
        <f t="shared" si="621"/>
        <v>0</v>
      </c>
      <c r="F518" s="35">
        <v>0</v>
      </c>
      <c r="G518" s="47">
        <v>0</v>
      </c>
      <c r="H518" s="10">
        <v>0</v>
      </c>
      <c r="I518" s="48">
        <v>0</v>
      </c>
      <c r="J518" s="48">
        <v>0</v>
      </c>
      <c r="K518" s="55"/>
    </row>
    <row r="519" spans="1:11" ht="43.5" customHeight="1" thickBot="1" x14ac:dyDescent="0.3">
      <c r="A519" s="91"/>
      <c r="B519" s="73"/>
      <c r="C519" s="73"/>
      <c r="D519" s="13" t="s">
        <v>6</v>
      </c>
      <c r="E519" s="4">
        <f t="shared" si="621"/>
        <v>0</v>
      </c>
      <c r="F519" s="35">
        <v>0</v>
      </c>
      <c r="G519" s="47">
        <v>0</v>
      </c>
      <c r="H519" s="10">
        <v>0</v>
      </c>
      <c r="I519" s="48">
        <v>0</v>
      </c>
      <c r="J519" s="48">
        <v>0</v>
      </c>
      <c r="K519" s="55"/>
    </row>
    <row r="520" spans="1:11" ht="26.25" customHeight="1" thickBot="1" x14ac:dyDescent="0.3">
      <c r="A520" s="92"/>
      <c r="B520" s="74"/>
      <c r="C520" s="74"/>
      <c r="D520" s="13" t="s">
        <v>7</v>
      </c>
      <c r="E520" s="4">
        <f t="shared" ref="E520:F520" si="622">E516+E517+E518+E519</f>
        <v>116394</v>
      </c>
      <c r="F520" s="35">
        <f t="shared" si="622"/>
        <v>30594</v>
      </c>
      <c r="G520" s="47">
        <f t="shared" ref="G520:I520" si="623">G516+G517+G518+G519</f>
        <v>59000</v>
      </c>
      <c r="H520" s="10">
        <f t="shared" si="623"/>
        <v>26800</v>
      </c>
      <c r="I520" s="48">
        <f t="shared" si="623"/>
        <v>0</v>
      </c>
      <c r="J520" s="48">
        <f t="shared" ref="J520" si="624">J516+J517+J518+J519</f>
        <v>0</v>
      </c>
      <c r="K520" s="56"/>
    </row>
    <row r="521" spans="1:11" ht="51.75" customHeight="1" thickBot="1" x14ac:dyDescent="0.3">
      <c r="A521" s="93"/>
      <c r="B521" s="94"/>
      <c r="C521" s="94" t="s">
        <v>33</v>
      </c>
      <c r="D521" s="13" t="s">
        <v>29</v>
      </c>
      <c r="E521" s="4">
        <f>F521+G521+H521+I521</f>
        <v>417066.16</v>
      </c>
      <c r="F521" s="35">
        <v>99221.89</v>
      </c>
      <c r="G521" s="47">
        <v>217094.27</v>
      </c>
      <c r="H521" s="10">
        <v>100750</v>
      </c>
      <c r="I521" s="48">
        <v>0</v>
      </c>
      <c r="J521" s="48">
        <v>0</v>
      </c>
      <c r="K521" s="54"/>
    </row>
    <row r="522" spans="1:11" ht="49.5" customHeight="1" thickBot="1" x14ac:dyDescent="0.3">
      <c r="A522" s="91"/>
      <c r="B522" s="73"/>
      <c r="C522" s="73"/>
      <c r="D522" s="13" t="s">
        <v>4</v>
      </c>
      <c r="E522" s="4">
        <f t="shared" ref="E522:E524" si="625">F522+G522+H522+I522</f>
        <v>0</v>
      </c>
      <c r="F522" s="35">
        <v>0</v>
      </c>
      <c r="G522" s="47">
        <v>0</v>
      </c>
      <c r="H522" s="10">
        <v>0</v>
      </c>
      <c r="I522" s="48">
        <v>0</v>
      </c>
      <c r="J522" s="48">
        <v>0</v>
      </c>
      <c r="K522" s="55"/>
    </row>
    <row r="523" spans="1:11" ht="47.25" customHeight="1" thickBot="1" x14ac:dyDescent="0.3">
      <c r="A523" s="91"/>
      <c r="B523" s="73"/>
      <c r="C523" s="73"/>
      <c r="D523" s="13" t="s">
        <v>5</v>
      </c>
      <c r="E523" s="4">
        <f t="shared" si="625"/>
        <v>0</v>
      </c>
      <c r="F523" s="35">
        <v>0</v>
      </c>
      <c r="G523" s="47">
        <v>0</v>
      </c>
      <c r="H523" s="10">
        <v>0</v>
      </c>
      <c r="I523" s="48">
        <v>0</v>
      </c>
      <c r="J523" s="48">
        <v>0</v>
      </c>
      <c r="K523" s="55"/>
    </row>
    <row r="524" spans="1:11" ht="37.5" customHeight="1" thickBot="1" x14ac:dyDescent="0.3">
      <c r="A524" s="91"/>
      <c r="B524" s="73"/>
      <c r="C524" s="73"/>
      <c r="D524" s="13" t="s">
        <v>6</v>
      </c>
      <c r="E524" s="4">
        <f t="shared" si="625"/>
        <v>0</v>
      </c>
      <c r="F524" s="35">
        <v>0</v>
      </c>
      <c r="G524" s="47">
        <v>0</v>
      </c>
      <c r="H524" s="10">
        <v>0</v>
      </c>
      <c r="I524" s="48">
        <v>0</v>
      </c>
      <c r="J524" s="48">
        <v>0</v>
      </c>
      <c r="K524" s="55"/>
    </row>
    <row r="525" spans="1:11" ht="24.75" customHeight="1" thickBot="1" x14ac:dyDescent="0.3">
      <c r="A525" s="92"/>
      <c r="B525" s="74"/>
      <c r="C525" s="74"/>
      <c r="D525" s="13" t="s">
        <v>7</v>
      </c>
      <c r="E525" s="4">
        <f t="shared" ref="E525:F525" si="626">E521+E522+E523+E524</f>
        <v>417066.16</v>
      </c>
      <c r="F525" s="35">
        <f t="shared" si="626"/>
        <v>99221.89</v>
      </c>
      <c r="G525" s="47">
        <f t="shared" ref="G525:I525" si="627">G521+G522+G523+G524</f>
        <v>217094.27</v>
      </c>
      <c r="H525" s="10">
        <f t="shared" si="627"/>
        <v>100750</v>
      </c>
      <c r="I525" s="48">
        <f t="shared" si="627"/>
        <v>0</v>
      </c>
      <c r="J525" s="48">
        <f t="shared" ref="J525" si="628">J521+J522+J523+J524</f>
        <v>0</v>
      </c>
      <c r="K525" s="56"/>
    </row>
    <row r="526" spans="1:11" ht="45.75" customHeight="1" thickBot="1" x14ac:dyDescent="0.3">
      <c r="A526" s="93"/>
      <c r="B526" s="94"/>
      <c r="C526" s="94" t="s">
        <v>34</v>
      </c>
      <c r="D526" s="13" t="s">
        <v>29</v>
      </c>
      <c r="E526" s="4">
        <f>F526+G526+H526+I526</f>
        <v>30178</v>
      </c>
      <c r="F526" s="35">
        <v>10778</v>
      </c>
      <c r="G526" s="47">
        <v>10800</v>
      </c>
      <c r="H526" s="10">
        <v>8600</v>
      </c>
      <c r="I526" s="48">
        <v>0</v>
      </c>
      <c r="J526" s="48">
        <v>0</v>
      </c>
      <c r="K526" s="54"/>
    </row>
    <row r="527" spans="1:11" ht="44.25" customHeight="1" thickBot="1" x14ac:dyDescent="0.3">
      <c r="A527" s="91"/>
      <c r="B527" s="73"/>
      <c r="C527" s="73"/>
      <c r="D527" s="13" t="s">
        <v>4</v>
      </c>
      <c r="E527" s="4">
        <f t="shared" ref="E527:E529" si="629">F527+G527+H527+I527</f>
        <v>0</v>
      </c>
      <c r="F527" s="35">
        <v>0</v>
      </c>
      <c r="G527" s="47">
        <v>0</v>
      </c>
      <c r="H527" s="10">
        <v>0</v>
      </c>
      <c r="I527" s="48">
        <v>0</v>
      </c>
      <c r="J527" s="48">
        <v>0</v>
      </c>
      <c r="K527" s="55"/>
    </row>
    <row r="528" spans="1:11" ht="49.5" customHeight="1" thickBot="1" x14ac:dyDescent="0.3">
      <c r="A528" s="91"/>
      <c r="B528" s="73"/>
      <c r="C528" s="73"/>
      <c r="D528" s="13" t="s">
        <v>5</v>
      </c>
      <c r="E528" s="4">
        <f t="shared" si="629"/>
        <v>0</v>
      </c>
      <c r="F528" s="35">
        <v>0</v>
      </c>
      <c r="G528" s="47">
        <v>0</v>
      </c>
      <c r="H528" s="10">
        <v>0</v>
      </c>
      <c r="I528" s="48">
        <v>0</v>
      </c>
      <c r="J528" s="48">
        <v>0</v>
      </c>
      <c r="K528" s="55"/>
    </row>
    <row r="529" spans="1:11" ht="45" customHeight="1" thickBot="1" x14ac:dyDescent="0.3">
      <c r="A529" s="91"/>
      <c r="B529" s="73"/>
      <c r="C529" s="73"/>
      <c r="D529" s="13" t="s">
        <v>6</v>
      </c>
      <c r="E529" s="4">
        <f t="shared" si="629"/>
        <v>0</v>
      </c>
      <c r="F529" s="35">
        <v>0</v>
      </c>
      <c r="G529" s="47">
        <v>0</v>
      </c>
      <c r="H529" s="10">
        <v>0</v>
      </c>
      <c r="I529" s="48">
        <v>0</v>
      </c>
      <c r="J529" s="48">
        <v>0</v>
      </c>
      <c r="K529" s="55"/>
    </row>
    <row r="530" spans="1:11" ht="26.25" customHeight="1" thickBot="1" x14ac:dyDescent="0.3">
      <c r="A530" s="92"/>
      <c r="B530" s="74"/>
      <c r="C530" s="74"/>
      <c r="D530" s="13" t="s">
        <v>7</v>
      </c>
      <c r="E530" s="4">
        <f t="shared" ref="E530:F530" si="630">E526+E527+E528+E529</f>
        <v>30178</v>
      </c>
      <c r="F530" s="35">
        <f t="shared" si="630"/>
        <v>10778</v>
      </c>
      <c r="G530" s="47">
        <f t="shared" ref="G530:I530" si="631">G526+G527+G528+G529</f>
        <v>10800</v>
      </c>
      <c r="H530" s="10">
        <f t="shared" si="631"/>
        <v>8600</v>
      </c>
      <c r="I530" s="48">
        <f t="shared" si="631"/>
        <v>0</v>
      </c>
      <c r="J530" s="48">
        <f t="shared" ref="J530" si="632">J526+J527+J528+J529</f>
        <v>0</v>
      </c>
      <c r="K530" s="56"/>
    </row>
    <row r="531" spans="1:11" ht="46.5" customHeight="1" thickBot="1" x14ac:dyDescent="0.3">
      <c r="A531" s="80">
        <v>30</v>
      </c>
      <c r="B531" s="72" t="s">
        <v>149</v>
      </c>
      <c r="C531" s="75" t="s">
        <v>50</v>
      </c>
      <c r="D531" s="13" t="s">
        <v>29</v>
      </c>
      <c r="E531" s="4">
        <f t="shared" ref="E531:F534" si="633">E536</f>
        <v>563638.15999999992</v>
      </c>
      <c r="F531" s="35">
        <f t="shared" si="633"/>
        <v>140593.89000000001</v>
      </c>
      <c r="G531" s="47">
        <f t="shared" ref="G531:I531" si="634">G536</f>
        <v>286894.27</v>
      </c>
      <c r="H531" s="10">
        <f t="shared" si="634"/>
        <v>136150</v>
      </c>
      <c r="I531" s="48">
        <f t="shared" si="634"/>
        <v>0</v>
      </c>
      <c r="J531" s="48">
        <f t="shared" ref="J531" si="635">J536</f>
        <v>0</v>
      </c>
      <c r="K531" s="54" t="s">
        <v>151</v>
      </c>
    </row>
    <row r="532" spans="1:11" ht="47.25" customHeight="1" thickBot="1" x14ac:dyDescent="0.3">
      <c r="A532" s="81"/>
      <c r="B532" s="78"/>
      <c r="C532" s="76"/>
      <c r="D532" s="13" t="s">
        <v>4</v>
      </c>
      <c r="E532" s="4">
        <f t="shared" si="633"/>
        <v>0</v>
      </c>
      <c r="F532" s="35">
        <f t="shared" si="633"/>
        <v>0</v>
      </c>
      <c r="G532" s="47">
        <f t="shared" ref="G532:I532" si="636">G537</f>
        <v>0</v>
      </c>
      <c r="H532" s="10">
        <f t="shared" si="636"/>
        <v>0</v>
      </c>
      <c r="I532" s="48">
        <f t="shared" si="636"/>
        <v>0</v>
      </c>
      <c r="J532" s="48">
        <f t="shared" ref="J532" si="637">J537</f>
        <v>0</v>
      </c>
      <c r="K532" s="55"/>
    </row>
    <row r="533" spans="1:11" ht="44.25" customHeight="1" thickBot="1" x14ac:dyDescent="0.3">
      <c r="A533" s="81"/>
      <c r="B533" s="78"/>
      <c r="C533" s="76"/>
      <c r="D533" s="13" t="s">
        <v>5</v>
      </c>
      <c r="E533" s="4">
        <f t="shared" si="633"/>
        <v>0</v>
      </c>
      <c r="F533" s="35">
        <f t="shared" si="633"/>
        <v>0</v>
      </c>
      <c r="G533" s="47">
        <f t="shared" ref="G533:I533" si="638">G538</f>
        <v>0</v>
      </c>
      <c r="H533" s="10">
        <f t="shared" si="638"/>
        <v>0</v>
      </c>
      <c r="I533" s="48">
        <f t="shared" si="638"/>
        <v>0</v>
      </c>
      <c r="J533" s="48">
        <f t="shared" ref="J533" si="639">J538</f>
        <v>0</v>
      </c>
      <c r="K533" s="55"/>
    </row>
    <row r="534" spans="1:11" ht="37.5" customHeight="1" thickBot="1" x14ac:dyDescent="0.3">
      <c r="A534" s="81"/>
      <c r="B534" s="78"/>
      <c r="C534" s="76"/>
      <c r="D534" s="13" t="s">
        <v>6</v>
      </c>
      <c r="E534" s="4">
        <f t="shared" si="633"/>
        <v>0</v>
      </c>
      <c r="F534" s="35">
        <f t="shared" si="633"/>
        <v>0</v>
      </c>
      <c r="G534" s="47">
        <f t="shared" ref="G534:I534" si="640">G539</f>
        <v>0</v>
      </c>
      <c r="H534" s="10">
        <f t="shared" si="640"/>
        <v>0</v>
      </c>
      <c r="I534" s="48">
        <f t="shared" si="640"/>
        <v>0</v>
      </c>
      <c r="J534" s="48">
        <f t="shared" ref="J534" si="641">J539</f>
        <v>0</v>
      </c>
      <c r="K534" s="55"/>
    </row>
    <row r="535" spans="1:11" ht="26.25" customHeight="1" thickBot="1" x14ac:dyDescent="0.3">
      <c r="A535" s="82"/>
      <c r="B535" s="79"/>
      <c r="C535" s="77"/>
      <c r="D535" s="13" t="s">
        <v>7</v>
      </c>
      <c r="E535" s="4">
        <f t="shared" ref="E535:F535" si="642">E531+E532+E533+E534</f>
        <v>563638.15999999992</v>
      </c>
      <c r="F535" s="35">
        <f t="shared" si="642"/>
        <v>140593.89000000001</v>
      </c>
      <c r="G535" s="47">
        <f t="shared" ref="G535:I535" si="643">G531+G532+G533+G534</f>
        <v>286894.27</v>
      </c>
      <c r="H535" s="10">
        <f t="shared" si="643"/>
        <v>136150</v>
      </c>
      <c r="I535" s="48">
        <f t="shared" si="643"/>
        <v>0</v>
      </c>
      <c r="J535" s="48">
        <f t="shared" ref="J535" si="644">J531+J532+J533+J534</f>
        <v>0</v>
      </c>
      <c r="K535" s="56"/>
    </row>
    <row r="536" spans="1:11" ht="48.75" customHeight="1" thickBot="1" x14ac:dyDescent="0.3">
      <c r="A536" s="69" t="s">
        <v>158</v>
      </c>
      <c r="B536" s="72" t="s">
        <v>153</v>
      </c>
      <c r="C536" s="75"/>
      <c r="D536" s="13" t="s">
        <v>29</v>
      </c>
      <c r="E536" s="4">
        <f>E541+E546+E551+E556+E561+E566+E571+E576</f>
        <v>563638.15999999992</v>
      </c>
      <c r="F536" s="35">
        <f>F541+F546+F551+F556+F561+F566+F571</f>
        <v>140593.89000000001</v>
      </c>
      <c r="G536" s="47">
        <f>G541+G546+G551+G556+G561+G566+G571+G576</f>
        <v>286894.27</v>
      </c>
      <c r="H536" s="10">
        <f t="shared" ref="H536:I536" si="645">H541+H546+H551+H556+H561+H566+H571</f>
        <v>136150</v>
      </c>
      <c r="I536" s="48">
        <f t="shared" si="645"/>
        <v>0</v>
      </c>
      <c r="J536" s="48">
        <f t="shared" ref="J536" si="646">J541+J546+J551+J556+J561+J566+J571</f>
        <v>0</v>
      </c>
      <c r="K536" s="54"/>
    </row>
    <row r="537" spans="1:11" ht="47.25" customHeight="1" thickBot="1" x14ac:dyDescent="0.3">
      <c r="A537" s="70"/>
      <c r="B537" s="78"/>
      <c r="C537" s="76"/>
      <c r="D537" s="13" t="s">
        <v>4</v>
      </c>
      <c r="E537" s="4">
        <f t="shared" ref="E537:F539" si="647">E542+E547+E552</f>
        <v>0</v>
      </c>
      <c r="F537" s="35">
        <f t="shared" si="647"/>
        <v>0</v>
      </c>
      <c r="G537" s="47">
        <f t="shared" ref="G537:I537" si="648">G542+G547+G552</f>
        <v>0</v>
      </c>
      <c r="H537" s="10">
        <f t="shared" si="648"/>
        <v>0</v>
      </c>
      <c r="I537" s="48">
        <f t="shared" si="648"/>
        <v>0</v>
      </c>
      <c r="J537" s="48">
        <f t="shared" ref="J537" si="649">J542+J547+J552</f>
        <v>0</v>
      </c>
      <c r="K537" s="55"/>
    </row>
    <row r="538" spans="1:11" ht="48.75" customHeight="1" thickBot="1" x14ac:dyDescent="0.3">
      <c r="A538" s="70"/>
      <c r="B538" s="78"/>
      <c r="C538" s="76"/>
      <c r="D538" s="13" t="s">
        <v>5</v>
      </c>
      <c r="E538" s="4">
        <f t="shared" si="647"/>
        <v>0</v>
      </c>
      <c r="F538" s="35">
        <f t="shared" si="647"/>
        <v>0</v>
      </c>
      <c r="G538" s="47">
        <f t="shared" ref="G538:I538" si="650">G543+G548+G553</f>
        <v>0</v>
      </c>
      <c r="H538" s="10">
        <f t="shared" si="650"/>
        <v>0</v>
      </c>
      <c r="I538" s="48">
        <f t="shared" si="650"/>
        <v>0</v>
      </c>
      <c r="J538" s="48">
        <f t="shared" ref="J538" si="651">J543+J548+J553</f>
        <v>0</v>
      </c>
      <c r="K538" s="55"/>
    </row>
    <row r="539" spans="1:11" ht="42" customHeight="1" thickBot="1" x14ac:dyDescent="0.3">
      <c r="A539" s="70"/>
      <c r="B539" s="78"/>
      <c r="C539" s="76"/>
      <c r="D539" s="13" t="s">
        <v>6</v>
      </c>
      <c r="E539" s="4">
        <f t="shared" si="647"/>
        <v>0</v>
      </c>
      <c r="F539" s="35">
        <f t="shared" si="647"/>
        <v>0</v>
      </c>
      <c r="G539" s="47">
        <f t="shared" ref="G539:I539" si="652">G544+G549+G554</f>
        <v>0</v>
      </c>
      <c r="H539" s="10">
        <f t="shared" si="652"/>
        <v>0</v>
      </c>
      <c r="I539" s="48">
        <f t="shared" si="652"/>
        <v>0</v>
      </c>
      <c r="J539" s="48">
        <f t="shared" ref="J539" si="653">J544+J549+J554</f>
        <v>0</v>
      </c>
      <c r="K539" s="55"/>
    </row>
    <row r="540" spans="1:11" ht="26.25" customHeight="1" thickBot="1" x14ac:dyDescent="0.3">
      <c r="A540" s="71"/>
      <c r="B540" s="79"/>
      <c r="C540" s="77"/>
      <c r="D540" s="13" t="s">
        <v>7</v>
      </c>
      <c r="E540" s="4">
        <f t="shared" ref="E540:F540" si="654">E536+E537+E538+E539</f>
        <v>563638.15999999992</v>
      </c>
      <c r="F540" s="35">
        <f t="shared" si="654"/>
        <v>140593.89000000001</v>
      </c>
      <c r="G540" s="47">
        <f t="shared" ref="G540:I540" si="655">G536+G537+G538+G539</f>
        <v>286894.27</v>
      </c>
      <c r="H540" s="10">
        <f t="shared" si="655"/>
        <v>136150</v>
      </c>
      <c r="I540" s="48">
        <f t="shared" si="655"/>
        <v>0</v>
      </c>
      <c r="J540" s="48">
        <f t="shared" ref="J540" si="656">J536+J537+J538+J539</f>
        <v>0</v>
      </c>
      <c r="K540" s="56"/>
    </row>
    <row r="541" spans="1:11" ht="69" customHeight="1" thickBot="1" x14ac:dyDescent="0.3">
      <c r="A541" s="69" t="s">
        <v>160</v>
      </c>
      <c r="B541" s="72" t="s">
        <v>221</v>
      </c>
      <c r="C541" s="75" t="s">
        <v>269</v>
      </c>
      <c r="D541" s="13" t="s">
        <v>29</v>
      </c>
      <c r="E541" s="4">
        <f>F541+G541+H541+I541</f>
        <v>51178</v>
      </c>
      <c r="F541" s="35">
        <v>15778</v>
      </c>
      <c r="G541" s="47">
        <v>18800</v>
      </c>
      <c r="H541" s="10">
        <v>16600</v>
      </c>
      <c r="I541" s="48">
        <v>0</v>
      </c>
      <c r="J541" s="48">
        <v>0</v>
      </c>
      <c r="K541" s="54"/>
    </row>
    <row r="542" spans="1:11" ht="77.25" customHeight="1" thickBot="1" x14ac:dyDescent="0.3">
      <c r="A542" s="70"/>
      <c r="B542" s="78"/>
      <c r="C542" s="76"/>
      <c r="D542" s="13" t="s">
        <v>4</v>
      </c>
      <c r="E542" s="4">
        <f t="shared" ref="E542:E544" si="657">F542+G542+H542+I542</f>
        <v>0</v>
      </c>
      <c r="F542" s="35">
        <v>0</v>
      </c>
      <c r="G542" s="47">
        <v>0</v>
      </c>
      <c r="H542" s="10">
        <v>0</v>
      </c>
      <c r="I542" s="48">
        <v>0</v>
      </c>
      <c r="J542" s="48">
        <v>0</v>
      </c>
      <c r="K542" s="55"/>
    </row>
    <row r="543" spans="1:11" ht="82.5" customHeight="1" thickBot="1" x14ac:dyDescent="0.3">
      <c r="A543" s="70"/>
      <c r="B543" s="78"/>
      <c r="C543" s="76"/>
      <c r="D543" s="13" t="s">
        <v>5</v>
      </c>
      <c r="E543" s="4">
        <f t="shared" si="657"/>
        <v>0</v>
      </c>
      <c r="F543" s="35">
        <v>0</v>
      </c>
      <c r="G543" s="47">
        <v>0</v>
      </c>
      <c r="H543" s="10">
        <v>0</v>
      </c>
      <c r="I543" s="48">
        <v>0</v>
      </c>
      <c r="J543" s="48">
        <v>0</v>
      </c>
      <c r="K543" s="55"/>
    </row>
    <row r="544" spans="1:11" ht="91.5" customHeight="1" thickBot="1" x14ac:dyDescent="0.3">
      <c r="A544" s="70"/>
      <c r="B544" s="78"/>
      <c r="C544" s="76"/>
      <c r="D544" s="13" t="s">
        <v>6</v>
      </c>
      <c r="E544" s="4">
        <f t="shared" si="657"/>
        <v>0</v>
      </c>
      <c r="F544" s="35">
        <v>0</v>
      </c>
      <c r="G544" s="47">
        <v>0</v>
      </c>
      <c r="H544" s="10">
        <v>0</v>
      </c>
      <c r="I544" s="48">
        <v>0</v>
      </c>
      <c r="J544" s="48">
        <v>0</v>
      </c>
      <c r="K544" s="55"/>
    </row>
    <row r="545" spans="1:11" ht="39" customHeight="1" thickBot="1" x14ac:dyDescent="0.3">
      <c r="A545" s="71"/>
      <c r="B545" s="79"/>
      <c r="C545" s="77"/>
      <c r="D545" s="13" t="s">
        <v>7</v>
      </c>
      <c r="E545" s="4">
        <f t="shared" ref="E545:F545" si="658">E541+E542+E543+E544</f>
        <v>51178</v>
      </c>
      <c r="F545" s="35">
        <f t="shared" si="658"/>
        <v>15778</v>
      </c>
      <c r="G545" s="47">
        <f t="shared" ref="G545:I545" si="659">G541+G542+G543+G544</f>
        <v>18800</v>
      </c>
      <c r="H545" s="10">
        <f t="shared" si="659"/>
        <v>16600</v>
      </c>
      <c r="I545" s="48">
        <f t="shared" si="659"/>
        <v>0</v>
      </c>
      <c r="J545" s="48">
        <f t="shared" ref="J545" si="660">J541+J542+J543+J544</f>
        <v>0</v>
      </c>
      <c r="K545" s="56"/>
    </row>
    <row r="546" spans="1:11" ht="62.25" customHeight="1" thickBot="1" x14ac:dyDescent="0.3">
      <c r="A546" s="69" t="s">
        <v>161</v>
      </c>
      <c r="B546" s="72" t="s">
        <v>41</v>
      </c>
      <c r="C546" s="75" t="s">
        <v>270</v>
      </c>
      <c r="D546" s="13" t="s">
        <v>29</v>
      </c>
      <c r="E546" s="4">
        <f>F546+G546+H546+I546</f>
        <v>132300</v>
      </c>
      <c r="F546" s="35">
        <v>32500</v>
      </c>
      <c r="G546" s="47">
        <v>58500</v>
      </c>
      <c r="H546" s="10">
        <v>41300</v>
      </c>
      <c r="I546" s="48">
        <v>0</v>
      </c>
      <c r="J546" s="48">
        <v>0</v>
      </c>
      <c r="K546" s="54"/>
    </row>
    <row r="547" spans="1:11" ht="45.75" thickBot="1" x14ac:dyDescent="0.3">
      <c r="A547" s="70"/>
      <c r="B547" s="73"/>
      <c r="C547" s="76"/>
      <c r="D547" s="13" t="s">
        <v>4</v>
      </c>
      <c r="E547" s="4">
        <f t="shared" ref="E547:E549" si="661">F547+G547+H547+I547</f>
        <v>0</v>
      </c>
      <c r="F547" s="35">
        <v>0</v>
      </c>
      <c r="G547" s="47">
        <v>0</v>
      </c>
      <c r="H547" s="10">
        <v>0</v>
      </c>
      <c r="I547" s="48">
        <v>0</v>
      </c>
      <c r="J547" s="48">
        <v>0</v>
      </c>
      <c r="K547" s="55"/>
    </row>
    <row r="548" spans="1:11" ht="45.75" thickBot="1" x14ac:dyDescent="0.3">
      <c r="A548" s="70"/>
      <c r="B548" s="73"/>
      <c r="C548" s="76"/>
      <c r="D548" s="13" t="s">
        <v>5</v>
      </c>
      <c r="E548" s="4">
        <f t="shared" si="661"/>
        <v>0</v>
      </c>
      <c r="F548" s="35">
        <v>0</v>
      </c>
      <c r="G548" s="47">
        <v>0</v>
      </c>
      <c r="H548" s="10">
        <v>0</v>
      </c>
      <c r="I548" s="48">
        <v>0</v>
      </c>
      <c r="J548" s="48">
        <v>0</v>
      </c>
      <c r="K548" s="55"/>
    </row>
    <row r="549" spans="1:11" ht="52.5" customHeight="1" thickBot="1" x14ac:dyDescent="0.3">
      <c r="A549" s="70"/>
      <c r="B549" s="73"/>
      <c r="C549" s="76"/>
      <c r="D549" s="13" t="s">
        <v>6</v>
      </c>
      <c r="E549" s="4">
        <f t="shared" si="661"/>
        <v>0</v>
      </c>
      <c r="F549" s="35">
        <v>0</v>
      </c>
      <c r="G549" s="47">
        <v>0</v>
      </c>
      <c r="H549" s="10">
        <v>0</v>
      </c>
      <c r="I549" s="48">
        <v>0</v>
      </c>
      <c r="J549" s="48">
        <v>0</v>
      </c>
      <c r="K549" s="55"/>
    </row>
    <row r="550" spans="1:11" ht="39" customHeight="1" thickBot="1" x14ac:dyDescent="0.3">
      <c r="A550" s="71"/>
      <c r="B550" s="74"/>
      <c r="C550" s="77"/>
      <c r="D550" s="13" t="s">
        <v>7</v>
      </c>
      <c r="E550" s="4">
        <f t="shared" ref="E550:F550" si="662">E546+E547+E548+E549</f>
        <v>132300</v>
      </c>
      <c r="F550" s="35">
        <f t="shared" si="662"/>
        <v>32500</v>
      </c>
      <c r="G550" s="47">
        <f t="shared" ref="G550:I550" si="663">G546+G547+G548+G549</f>
        <v>58500</v>
      </c>
      <c r="H550" s="10">
        <f t="shared" si="663"/>
        <v>41300</v>
      </c>
      <c r="I550" s="48">
        <f t="shared" si="663"/>
        <v>0</v>
      </c>
      <c r="J550" s="48">
        <f t="shared" ref="J550" si="664">J546+J547+J548+J549</f>
        <v>0</v>
      </c>
      <c r="K550" s="56"/>
    </row>
    <row r="551" spans="1:11" ht="60.75" customHeight="1" thickBot="1" x14ac:dyDescent="0.3">
      <c r="A551" s="69" t="s">
        <v>189</v>
      </c>
      <c r="B551" s="72" t="s">
        <v>43</v>
      </c>
      <c r="C551" s="75" t="s">
        <v>271</v>
      </c>
      <c r="D551" s="13" t="s">
        <v>29</v>
      </c>
      <c r="E551" s="4">
        <f>F551+G551+H551+I551</f>
        <v>136187.35999999999</v>
      </c>
      <c r="F551" s="35">
        <v>40201.89</v>
      </c>
      <c r="G551" s="47">
        <v>47735.47</v>
      </c>
      <c r="H551" s="10">
        <v>48250</v>
      </c>
      <c r="I551" s="48">
        <v>0</v>
      </c>
      <c r="J551" s="48">
        <v>0</v>
      </c>
      <c r="K551" s="54"/>
    </row>
    <row r="552" spans="1:11" ht="61.5" customHeight="1" thickBot="1" x14ac:dyDescent="0.3">
      <c r="A552" s="70"/>
      <c r="B552" s="73"/>
      <c r="C552" s="76"/>
      <c r="D552" s="13" t="s">
        <v>4</v>
      </c>
      <c r="E552" s="4">
        <f t="shared" ref="E552:E554" si="665">F552+G552+H552+I552</f>
        <v>0</v>
      </c>
      <c r="F552" s="35">
        <v>0</v>
      </c>
      <c r="G552" s="47">
        <v>0</v>
      </c>
      <c r="H552" s="10">
        <v>0</v>
      </c>
      <c r="I552" s="48">
        <v>0</v>
      </c>
      <c r="J552" s="48">
        <v>0</v>
      </c>
      <c r="K552" s="55"/>
    </row>
    <row r="553" spans="1:11" ht="59.25" customHeight="1" thickBot="1" x14ac:dyDescent="0.3">
      <c r="A553" s="70"/>
      <c r="B553" s="73"/>
      <c r="C553" s="76"/>
      <c r="D553" s="13" t="s">
        <v>5</v>
      </c>
      <c r="E553" s="4">
        <f t="shared" si="665"/>
        <v>0</v>
      </c>
      <c r="F553" s="35">
        <v>0</v>
      </c>
      <c r="G553" s="47">
        <v>0</v>
      </c>
      <c r="H553" s="10">
        <v>0</v>
      </c>
      <c r="I553" s="48">
        <v>0</v>
      </c>
      <c r="J553" s="48">
        <v>0</v>
      </c>
      <c r="K553" s="55"/>
    </row>
    <row r="554" spans="1:11" ht="33" customHeight="1" thickBot="1" x14ac:dyDescent="0.3">
      <c r="A554" s="70"/>
      <c r="B554" s="73"/>
      <c r="C554" s="76"/>
      <c r="D554" s="13" t="s">
        <v>6</v>
      </c>
      <c r="E554" s="4">
        <f t="shared" si="665"/>
        <v>0</v>
      </c>
      <c r="F554" s="35">
        <v>0</v>
      </c>
      <c r="G554" s="47">
        <v>0</v>
      </c>
      <c r="H554" s="10">
        <v>0</v>
      </c>
      <c r="I554" s="48">
        <v>0</v>
      </c>
      <c r="J554" s="48">
        <v>0</v>
      </c>
      <c r="K554" s="55"/>
    </row>
    <row r="555" spans="1:11" ht="39.75" customHeight="1" thickBot="1" x14ac:dyDescent="0.3">
      <c r="A555" s="71"/>
      <c r="B555" s="74"/>
      <c r="C555" s="77"/>
      <c r="D555" s="13" t="s">
        <v>7</v>
      </c>
      <c r="E555" s="4">
        <f t="shared" ref="E555:F555" si="666">E551+E552+E553+E554</f>
        <v>136187.35999999999</v>
      </c>
      <c r="F555" s="35">
        <f t="shared" si="666"/>
        <v>40201.89</v>
      </c>
      <c r="G555" s="47">
        <f t="shared" ref="G555:I555" si="667">G551+G552+G553+G554</f>
        <v>47735.47</v>
      </c>
      <c r="H555" s="10">
        <f t="shared" si="667"/>
        <v>48250</v>
      </c>
      <c r="I555" s="48">
        <f t="shared" si="667"/>
        <v>0</v>
      </c>
      <c r="J555" s="48">
        <f t="shared" ref="J555" si="668">J551+J552+J553+J554</f>
        <v>0</v>
      </c>
      <c r="K555" s="56"/>
    </row>
    <row r="556" spans="1:11" ht="66" customHeight="1" thickBot="1" x14ac:dyDescent="0.3">
      <c r="A556" s="69" t="s">
        <v>190</v>
      </c>
      <c r="B556" s="72" t="s">
        <v>182</v>
      </c>
      <c r="C556" s="75" t="s">
        <v>272</v>
      </c>
      <c r="D556" s="13" t="s">
        <v>29</v>
      </c>
      <c r="E556" s="4">
        <f>F556+G556+H556+I556</f>
        <v>125614</v>
      </c>
      <c r="F556" s="35">
        <v>52114</v>
      </c>
      <c r="G556" s="47">
        <v>56500</v>
      </c>
      <c r="H556" s="10">
        <v>17000</v>
      </c>
      <c r="I556" s="48">
        <v>0</v>
      </c>
      <c r="J556" s="48">
        <v>0</v>
      </c>
      <c r="K556" s="54"/>
    </row>
    <row r="557" spans="1:11" ht="65.25" customHeight="1" thickBot="1" x14ac:dyDescent="0.3">
      <c r="A557" s="70"/>
      <c r="B557" s="73"/>
      <c r="C557" s="76"/>
      <c r="D557" s="13" t="s">
        <v>4</v>
      </c>
      <c r="E557" s="4">
        <f t="shared" ref="E557:E559" si="669">F557+G557+H557+I557</f>
        <v>0</v>
      </c>
      <c r="F557" s="35">
        <v>0</v>
      </c>
      <c r="G557" s="47">
        <v>0</v>
      </c>
      <c r="H557" s="10">
        <v>0</v>
      </c>
      <c r="I557" s="48">
        <v>0</v>
      </c>
      <c r="J557" s="48">
        <v>0</v>
      </c>
      <c r="K557" s="55"/>
    </row>
    <row r="558" spans="1:11" ht="62.25" customHeight="1" thickBot="1" x14ac:dyDescent="0.3">
      <c r="A558" s="70"/>
      <c r="B558" s="73"/>
      <c r="C558" s="76"/>
      <c r="D558" s="13" t="s">
        <v>5</v>
      </c>
      <c r="E558" s="4">
        <f t="shared" si="669"/>
        <v>0</v>
      </c>
      <c r="F558" s="35">
        <v>0</v>
      </c>
      <c r="G558" s="47">
        <v>0</v>
      </c>
      <c r="H558" s="10">
        <v>0</v>
      </c>
      <c r="I558" s="48">
        <v>0</v>
      </c>
      <c r="J558" s="48">
        <v>0</v>
      </c>
      <c r="K558" s="55"/>
    </row>
    <row r="559" spans="1:11" ht="37.5" customHeight="1" thickBot="1" x14ac:dyDescent="0.3">
      <c r="A559" s="70"/>
      <c r="B559" s="73"/>
      <c r="C559" s="76"/>
      <c r="D559" s="13" t="s">
        <v>6</v>
      </c>
      <c r="E559" s="4">
        <f t="shared" si="669"/>
        <v>0</v>
      </c>
      <c r="F559" s="35">
        <v>0</v>
      </c>
      <c r="G559" s="47">
        <v>0</v>
      </c>
      <c r="H559" s="10">
        <v>0</v>
      </c>
      <c r="I559" s="48">
        <v>0</v>
      </c>
      <c r="J559" s="48">
        <v>0</v>
      </c>
      <c r="K559" s="55"/>
    </row>
    <row r="560" spans="1:11" ht="26.25" customHeight="1" thickBot="1" x14ac:dyDescent="0.3">
      <c r="A560" s="71"/>
      <c r="B560" s="74"/>
      <c r="C560" s="77"/>
      <c r="D560" s="13" t="s">
        <v>7</v>
      </c>
      <c r="E560" s="4">
        <f t="shared" ref="E560:F560" si="670">E556+E557+E558+E559</f>
        <v>125614</v>
      </c>
      <c r="F560" s="35">
        <f t="shared" si="670"/>
        <v>52114</v>
      </c>
      <c r="G560" s="47">
        <f t="shared" ref="G560:I560" si="671">G556+G557+G558+G559</f>
        <v>56500</v>
      </c>
      <c r="H560" s="10">
        <f t="shared" si="671"/>
        <v>17000</v>
      </c>
      <c r="I560" s="48">
        <f t="shared" si="671"/>
        <v>0</v>
      </c>
      <c r="J560" s="48">
        <f t="shared" ref="J560" si="672">J556+J557+J558+J559</f>
        <v>0</v>
      </c>
      <c r="K560" s="56"/>
    </row>
    <row r="561" spans="1:11" ht="52.5" customHeight="1" thickBot="1" x14ac:dyDescent="0.3">
      <c r="A561" s="69" t="s">
        <v>191</v>
      </c>
      <c r="B561" s="72" t="s">
        <v>217</v>
      </c>
      <c r="C561" s="75" t="s">
        <v>203</v>
      </c>
      <c r="D561" s="13" t="s">
        <v>29</v>
      </c>
      <c r="E561" s="4">
        <f>F561+G561+H561+I561</f>
        <v>15000</v>
      </c>
      <c r="F561" s="35">
        <v>0</v>
      </c>
      <c r="G561" s="47">
        <v>15000</v>
      </c>
      <c r="H561" s="10">
        <v>0</v>
      </c>
      <c r="I561" s="48">
        <v>0</v>
      </c>
      <c r="J561" s="48">
        <v>0</v>
      </c>
      <c r="K561" s="54"/>
    </row>
    <row r="562" spans="1:11" ht="47.25" customHeight="1" thickBot="1" x14ac:dyDescent="0.3">
      <c r="A562" s="70"/>
      <c r="B562" s="73"/>
      <c r="C562" s="76"/>
      <c r="D562" s="13" t="s">
        <v>4</v>
      </c>
      <c r="E562" s="4">
        <f t="shared" ref="E562:E564" si="673">F562+G562+H562+I562</f>
        <v>0</v>
      </c>
      <c r="F562" s="35">
        <v>0</v>
      </c>
      <c r="G562" s="47">
        <v>0</v>
      </c>
      <c r="H562" s="10">
        <v>0</v>
      </c>
      <c r="I562" s="48">
        <v>0</v>
      </c>
      <c r="J562" s="48">
        <v>0</v>
      </c>
      <c r="K562" s="55"/>
    </row>
    <row r="563" spans="1:11" ht="47.25" customHeight="1" thickBot="1" x14ac:dyDescent="0.3">
      <c r="A563" s="70"/>
      <c r="B563" s="73"/>
      <c r="C563" s="76"/>
      <c r="D563" s="13" t="s">
        <v>5</v>
      </c>
      <c r="E563" s="4">
        <f t="shared" si="673"/>
        <v>0</v>
      </c>
      <c r="F563" s="35">
        <v>0</v>
      </c>
      <c r="G563" s="47">
        <v>0</v>
      </c>
      <c r="H563" s="10">
        <v>0</v>
      </c>
      <c r="I563" s="48">
        <v>0</v>
      </c>
      <c r="J563" s="48">
        <v>0</v>
      </c>
      <c r="K563" s="55"/>
    </row>
    <row r="564" spans="1:11" ht="39.75" customHeight="1" thickBot="1" x14ac:dyDescent="0.3">
      <c r="A564" s="70"/>
      <c r="B564" s="73"/>
      <c r="C564" s="76"/>
      <c r="D564" s="13" t="s">
        <v>6</v>
      </c>
      <c r="E564" s="4">
        <f t="shared" si="673"/>
        <v>0</v>
      </c>
      <c r="F564" s="35">
        <v>0</v>
      </c>
      <c r="G564" s="47">
        <v>0</v>
      </c>
      <c r="H564" s="10">
        <v>0</v>
      </c>
      <c r="I564" s="48">
        <v>0</v>
      </c>
      <c r="J564" s="48">
        <v>0</v>
      </c>
      <c r="K564" s="55"/>
    </row>
    <row r="565" spans="1:11" ht="26.25" customHeight="1" thickBot="1" x14ac:dyDescent="0.3">
      <c r="A565" s="71"/>
      <c r="B565" s="74"/>
      <c r="C565" s="77"/>
      <c r="D565" s="13" t="s">
        <v>7</v>
      </c>
      <c r="E565" s="4">
        <f t="shared" ref="E565:I565" si="674">E561+E562+E563+E564</f>
        <v>15000</v>
      </c>
      <c r="F565" s="35">
        <f t="shared" si="674"/>
        <v>0</v>
      </c>
      <c r="G565" s="47">
        <f t="shared" si="674"/>
        <v>15000</v>
      </c>
      <c r="H565" s="10">
        <f t="shared" si="674"/>
        <v>0</v>
      </c>
      <c r="I565" s="48">
        <f t="shared" si="674"/>
        <v>0</v>
      </c>
      <c r="J565" s="48">
        <f t="shared" ref="J565" si="675">J561+J562+J563+J564</f>
        <v>0</v>
      </c>
      <c r="K565" s="56"/>
    </row>
    <row r="566" spans="1:11" ht="49.5" customHeight="1" thickBot="1" x14ac:dyDescent="0.3">
      <c r="A566" s="69" t="s">
        <v>226</v>
      </c>
      <c r="B566" s="72" t="s">
        <v>227</v>
      </c>
      <c r="C566" s="75" t="s">
        <v>228</v>
      </c>
      <c r="D566" s="13" t="s">
        <v>29</v>
      </c>
      <c r="E566" s="4">
        <f>F566+G566+H566+I566</f>
        <v>12244.8</v>
      </c>
      <c r="F566" s="35">
        <v>0</v>
      </c>
      <c r="G566" s="47">
        <v>12244.8</v>
      </c>
      <c r="H566" s="10">
        <v>0</v>
      </c>
      <c r="I566" s="48">
        <v>0</v>
      </c>
      <c r="J566" s="48">
        <v>0</v>
      </c>
      <c r="K566" s="54"/>
    </row>
    <row r="567" spans="1:11" ht="44.25" customHeight="1" thickBot="1" x14ac:dyDescent="0.3">
      <c r="A567" s="70"/>
      <c r="B567" s="73"/>
      <c r="C567" s="76"/>
      <c r="D567" s="13" t="s">
        <v>4</v>
      </c>
      <c r="E567" s="4">
        <f t="shared" ref="E567:E569" si="676">F567+G567+H567+I567</f>
        <v>0</v>
      </c>
      <c r="F567" s="35">
        <v>0</v>
      </c>
      <c r="G567" s="47">
        <v>0</v>
      </c>
      <c r="H567" s="10">
        <v>0</v>
      </c>
      <c r="I567" s="48">
        <v>0</v>
      </c>
      <c r="J567" s="48">
        <v>0</v>
      </c>
      <c r="K567" s="55"/>
    </row>
    <row r="568" spans="1:11" ht="45" customHeight="1" thickBot="1" x14ac:dyDescent="0.3">
      <c r="A568" s="70"/>
      <c r="B568" s="73"/>
      <c r="C568" s="76"/>
      <c r="D568" s="13" t="s">
        <v>5</v>
      </c>
      <c r="E568" s="4">
        <f t="shared" si="676"/>
        <v>0</v>
      </c>
      <c r="F568" s="35">
        <v>0</v>
      </c>
      <c r="G568" s="47">
        <v>0</v>
      </c>
      <c r="H568" s="10">
        <v>0</v>
      </c>
      <c r="I568" s="48">
        <v>0</v>
      </c>
      <c r="J568" s="48">
        <v>0</v>
      </c>
      <c r="K568" s="55"/>
    </row>
    <row r="569" spans="1:11" ht="36.75" customHeight="1" thickBot="1" x14ac:dyDescent="0.3">
      <c r="A569" s="70"/>
      <c r="B569" s="73"/>
      <c r="C569" s="76"/>
      <c r="D569" s="13" t="s">
        <v>6</v>
      </c>
      <c r="E569" s="4">
        <f t="shared" si="676"/>
        <v>0</v>
      </c>
      <c r="F569" s="35">
        <v>0</v>
      </c>
      <c r="G569" s="47">
        <v>0</v>
      </c>
      <c r="H569" s="10">
        <v>0</v>
      </c>
      <c r="I569" s="48">
        <v>0</v>
      </c>
      <c r="J569" s="48">
        <v>0</v>
      </c>
      <c r="K569" s="55"/>
    </row>
    <row r="570" spans="1:11" ht="26.25" customHeight="1" thickBot="1" x14ac:dyDescent="0.3">
      <c r="A570" s="71"/>
      <c r="B570" s="74"/>
      <c r="C570" s="77"/>
      <c r="D570" s="13" t="s">
        <v>7</v>
      </c>
      <c r="E570" s="4">
        <f t="shared" ref="E570:I570" si="677">E566+E567+E568+E569</f>
        <v>12244.8</v>
      </c>
      <c r="F570" s="35">
        <f t="shared" si="677"/>
        <v>0</v>
      </c>
      <c r="G570" s="47">
        <f t="shared" si="677"/>
        <v>12244.8</v>
      </c>
      <c r="H570" s="10">
        <f t="shared" si="677"/>
        <v>0</v>
      </c>
      <c r="I570" s="48">
        <f t="shared" si="677"/>
        <v>0</v>
      </c>
      <c r="J570" s="48">
        <f t="shared" ref="J570" si="678">J566+J567+J568+J569</f>
        <v>0</v>
      </c>
      <c r="K570" s="56"/>
    </row>
    <row r="571" spans="1:11" ht="52.5" customHeight="1" thickBot="1" x14ac:dyDescent="0.3">
      <c r="A571" s="69" t="s">
        <v>229</v>
      </c>
      <c r="B571" s="72" t="s">
        <v>273</v>
      </c>
      <c r="C571" s="75" t="s">
        <v>274</v>
      </c>
      <c r="D571" s="13" t="s">
        <v>29</v>
      </c>
      <c r="E571" s="4">
        <f>F571+G571+H571+I571</f>
        <v>23144</v>
      </c>
      <c r="F571" s="35">
        <v>0</v>
      </c>
      <c r="G571" s="47">
        <v>10144</v>
      </c>
      <c r="H571" s="10">
        <v>13000</v>
      </c>
      <c r="I571" s="48">
        <v>0</v>
      </c>
      <c r="J571" s="48">
        <v>0</v>
      </c>
      <c r="K571" s="54"/>
    </row>
    <row r="572" spans="1:11" ht="47.25" customHeight="1" thickBot="1" x14ac:dyDescent="0.3">
      <c r="A572" s="70"/>
      <c r="B572" s="73"/>
      <c r="C572" s="76"/>
      <c r="D572" s="13" t="s">
        <v>4</v>
      </c>
      <c r="E572" s="4">
        <f t="shared" ref="E572:E574" si="679">F572+G572+H572+I572</f>
        <v>0</v>
      </c>
      <c r="F572" s="35">
        <v>0</v>
      </c>
      <c r="G572" s="47">
        <v>0</v>
      </c>
      <c r="H572" s="10">
        <v>0</v>
      </c>
      <c r="I572" s="48">
        <v>0</v>
      </c>
      <c r="J572" s="48">
        <v>0</v>
      </c>
      <c r="K572" s="55"/>
    </row>
    <row r="573" spans="1:11" ht="44.25" customHeight="1" thickBot="1" x14ac:dyDescent="0.3">
      <c r="A573" s="70"/>
      <c r="B573" s="73"/>
      <c r="C573" s="76"/>
      <c r="D573" s="13" t="s">
        <v>5</v>
      </c>
      <c r="E573" s="4">
        <f t="shared" si="679"/>
        <v>0</v>
      </c>
      <c r="F573" s="35">
        <v>0</v>
      </c>
      <c r="G573" s="47">
        <v>0</v>
      </c>
      <c r="H573" s="10">
        <v>0</v>
      </c>
      <c r="I573" s="48">
        <v>0</v>
      </c>
      <c r="J573" s="48">
        <v>0</v>
      </c>
      <c r="K573" s="55"/>
    </row>
    <row r="574" spans="1:11" ht="39.75" customHeight="1" thickBot="1" x14ac:dyDescent="0.3">
      <c r="A574" s="70"/>
      <c r="B574" s="73"/>
      <c r="C574" s="76"/>
      <c r="D574" s="13" t="s">
        <v>6</v>
      </c>
      <c r="E574" s="4">
        <f t="shared" si="679"/>
        <v>0</v>
      </c>
      <c r="F574" s="35">
        <v>0</v>
      </c>
      <c r="G574" s="47">
        <v>0</v>
      </c>
      <c r="H574" s="10">
        <v>0</v>
      </c>
      <c r="I574" s="48">
        <v>0</v>
      </c>
      <c r="J574" s="48">
        <v>0</v>
      </c>
      <c r="K574" s="55"/>
    </row>
    <row r="575" spans="1:11" ht="26.25" customHeight="1" thickBot="1" x14ac:dyDescent="0.3">
      <c r="A575" s="71"/>
      <c r="B575" s="74"/>
      <c r="C575" s="77"/>
      <c r="D575" s="13" t="s">
        <v>7</v>
      </c>
      <c r="E575" s="4">
        <f t="shared" ref="E575:I575" si="680">E571+E572+E573+E574</f>
        <v>23144</v>
      </c>
      <c r="F575" s="35">
        <f t="shared" si="680"/>
        <v>0</v>
      </c>
      <c r="G575" s="47">
        <f t="shared" si="680"/>
        <v>10144</v>
      </c>
      <c r="H575" s="10">
        <f t="shared" si="680"/>
        <v>13000</v>
      </c>
      <c r="I575" s="48">
        <f t="shared" si="680"/>
        <v>0</v>
      </c>
      <c r="J575" s="48">
        <f t="shared" ref="J575" si="681">J571+J572+J573+J574</f>
        <v>0</v>
      </c>
      <c r="K575" s="56"/>
    </row>
    <row r="576" spans="1:11" ht="49.5" customHeight="1" thickBot="1" x14ac:dyDescent="0.3">
      <c r="A576" s="69" t="s">
        <v>231</v>
      </c>
      <c r="B576" s="72" t="s">
        <v>232</v>
      </c>
      <c r="C576" s="75" t="s">
        <v>228</v>
      </c>
      <c r="D576" s="13" t="s">
        <v>29</v>
      </c>
      <c r="E576" s="4">
        <f>F576+G576+H576+I576</f>
        <v>67970</v>
      </c>
      <c r="F576" s="35">
        <v>0</v>
      </c>
      <c r="G576" s="47">
        <v>67970</v>
      </c>
      <c r="H576" s="10">
        <v>0</v>
      </c>
      <c r="I576" s="48">
        <v>0</v>
      </c>
      <c r="J576" s="48">
        <v>0</v>
      </c>
      <c r="K576" s="54"/>
    </row>
    <row r="577" spans="1:11" ht="48" customHeight="1" thickBot="1" x14ac:dyDescent="0.3">
      <c r="A577" s="70"/>
      <c r="B577" s="73"/>
      <c r="C577" s="76"/>
      <c r="D577" s="13" t="s">
        <v>4</v>
      </c>
      <c r="E577" s="4">
        <f t="shared" ref="E577:E579" si="682">F577+G577+H577+I577</f>
        <v>0</v>
      </c>
      <c r="F577" s="35">
        <v>0</v>
      </c>
      <c r="G577" s="47">
        <v>0</v>
      </c>
      <c r="H577" s="10">
        <v>0</v>
      </c>
      <c r="I577" s="48">
        <v>0</v>
      </c>
      <c r="J577" s="48">
        <v>0</v>
      </c>
      <c r="K577" s="55"/>
    </row>
    <row r="578" spans="1:11" ht="47.25" customHeight="1" thickBot="1" x14ac:dyDescent="0.3">
      <c r="A578" s="70"/>
      <c r="B578" s="73"/>
      <c r="C578" s="76"/>
      <c r="D578" s="13" t="s">
        <v>5</v>
      </c>
      <c r="E578" s="4">
        <f t="shared" si="682"/>
        <v>0</v>
      </c>
      <c r="F578" s="35">
        <v>0</v>
      </c>
      <c r="G578" s="47">
        <v>0</v>
      </c>
      <c r="H578" s="10">
        <v>0</v>
      </c>
      <c r="I578" s="48">
        <v>0</v>
      </c>
      <c r="J578" s="48">
        <v>0</v>
      </c>
      <c r="K578" s="55"/>
    </row>
    <row r="579" spans="1:11" ht="38.25" customHeight="1" thickBot="1" x14ac:dyDescent="0.3">
      <c r="A579" s="70"/>
      <c r="B579" s="73"/>
      <c r="C579" s="76"/>
      <c r="D579" s="13" t="s">
        <v>6</v>
      </c>
      <c r="E579" s="4">
        <f t="shared" si="682"/>
        <v>0</v>
      </c>
      <c r="F579" s="35">
        <v>0</v>
      </c>
      <c r="G579" s="47">
        <v>0</v>
      </c>
      <c r="H579" s="10">
        <v>0</v>
      </c>
      <c r="I579" s="48">
        <v>0</v>
      </c>
      <c r="J579" s="48">
        <v>0</v>
      </c>
      <c r="K579" s="55"/>
    </row>
    <row r="580" spans="1:11" ht="26.25" customHeight="1" thickBot="1" x14ac:dyDescent="0.3">
      <c r="A580" s="71"/>
      <c r="B580" s="74"/>
      <c r="C580" s="77"/>
      <c r="D580" s="13" t="s">
        <v>7</v>
      </c>
      <c r="E580" s="4">
        <f t="shared" ref="E580:I580" si="683">E576+E577+E578+E579</f>
        <v>67970</v>
      </c>
      <c r="F580" s="35">
        <f t="shared" si="683"/>
        <v>0</v>
      </c>
      <c r="G580" s="47">
        <f t="shared" si="683"/>
        <v>67970</v>
      </c>
      <c r="H580" s="10">
        <f t="shared" si="683"/>
        <v>0</v>
      </c>
      <c r="I580" s="48">
        <f t="shared" si="683"/>
        <v>0</v>
      </c>
      <c r="J580" s="48">
        <f t="shared" ref="J580" si="684">J576+J577+J578+J579</f>
        <v>0</v>
      </c>
      <c r="K580" s="56"/>
    </row>
    <row r="581" spans="1:11" ht="45.75" customHeight="1" thickBot="1" x14ac:dyDescent="0.3">
      <c r="A581" s="80"/>
      <c r="B581" s="72" t="s">
        <v>176</v>
      </c>
      <c r="C581" s="75" t="s">
        <v>42</v>
      </c>
      <c r="D581" s="13" t="s">
        <v>29</v>
      </c>
      <c r="E581" s="4">
        <f>E586+E591</f>
        <v>3637348</v>
      </c>
      <c r="F581" s="35">
        <f>F586+F591</f>
        <v>1782400</v>
      </c>
      <c r="G581" s="47">
        <f t="shared" ref="G581:I581" si="685">G586+G591</f>
        <v>1464948</v>
      </c>
      <c r="H581" s="10">
        <f t="shared" si="685"/>
        <v>390000</v>
      </c>
      <c r="I581" s="48">
        <f t="shared" si="685"/>
        <v>0</v>
      </c>
      <c r="J581" s="48">
        <f t="shared" ref="J581" si="686">J586+J591</f>
        <v>0</v>
      </c>
      <c r="K581" s="54"/>
    </row>
    <row r="582" spans="1:11" ht="45.75" thickBot="1" x14ac:dyDescent="0.3">
      <c r="A582" s="81"/>
      <c r="B582" s="78"/>
      <c r="C582" s="76"/>
      <c r="D582" s="13" t="s">
        <v>4</v>
      </c>
      <c r="E582" s="4">
        <f>E587</f>
        <v>38475</v>
      </c>
      <c r="F582" s="35">
        <f>F587</f>
        <v>38475</v>
      </c>
      <c r="G582" s="47">
        <f t="shared" ref="G582:I582" si="687">G587</f>
        <v>0</v>
      </c>
      <c r="H582" s="10">
        <f t="shared" si="687"/>
        <v>0</v>
      </c>
      <c r="I582" s="48">
        <f t="shared" si="687"/>
        <v>0</v>
      </c>
      <c r="J582" s="48">
        <f t="shared" ref="J582" si="688">J587</f>
        <v>0</v>
      </c>
      <c r="K582" s="55"/>
    </row>
    <row r="583" spans="1:11" ht="57" customHeight="1" thickBot="1" x14ac:dyDescent="0.3">
      <c r="A583" s="81"/>
      <c r="B583" s="78"/>
      <c r="C583" s="76"/>
      <c r="D583" s="13" t="s">
        <v>5</v>
      </c>
      <c r="E583" s="4">
        <f>E588</f>
        <v>1417</v>
      </c>
      <c r="F583" s="35">
        <f>F588</f>
        <v>1417</v>
      </c>
      <c r="G583" s="47">
        <f t="shared" ref="G583:I583" si="689">G588</f>
        <v>0</v>
      </c>
      <c r="H583" s="10">
        <f t="shared" si="689"/>
        <v>0</v>
      </c>
      <c r="I583" s="48">
        <f t="shared" si="689"/>
        <v>0</v>
      </c>
      <c r="J583" s="48">
        <f t="shared" ref="J583" si="690">J588</f>
        <v>0</v>
      </c>
      <c r="K583" s="55"/>
    </row>
    <row r="584" spans="1:11" ht="30.75" thickBot="1" x14ac:dyDescent="0.3">
      <c r="A584" s="81"/>
      <c r="B584" s="78"/>
      <c r="C584" s="76"/>
      <c r="D584" s="13" t="s">
        <v>6</v>
      </c>
      <c r="E584" s="4">
        <f t="shared" ref="E584:F584" si="691">E604+E664</f>
        <v>0</v>
      </c>
      <c r="F584" s="35">
        <f t="shared" si="691"/>
        <v>0</v>
      </c>
      <c r="G584" s="47">
        <f t="shared" ref="G584:I584" si="692">G604+G664</f>
        <v>0</v>
      </c>
      <c r="H584" s="10">
        <f t="shared" si="692"/>
        <v>0</v>
      </c>
      <c r="I584" s="48">
        <f t="shared" si="692"/>
        <v>0</v>
      </c>
      <c r="J584" s="48">
        <f t="shared" ref="J584" si="693">J604+J664</f>
        <v>0</v>
      </c>
      <c r="K584" s="55"/>
    </row>
    <row r="585" spans="1:11" ht="39.75" customHeight="1" thickBot="1" x14ac:dyDescent="0.3">
      <c r="A585" s="82"/>
      <c r="B585" s="79"/>
      <c r="C585" s="77"/>
      <c r="D585" s="13" t="s">
        <v>7</v>
      </c>
      <c r="E585" s="4">
        <f>E581+E582+E583+E584</f>
        <v>3677240</v>
      </c>
      <c r="F585" s="35">
        <f>F581+F582+F583+F584</f>
        <v>1822292</v>
      </c>
      <c r="G585" s="47">
        <f t="shared" ref="G585:I585" si="694">G581+G582+G583+G584</f>
        <v>1464948</v>
      </c>
      <c r="H585" s="10">
        <f t="shared" si="694"/>
        <v>390000</v>
      </c>
      <c r="I585" s="48">
        <f t="shared" si="694"/>
        <v>0</v>
      </c>
      <c r="J585" s="48">
        <f t="shared" ref="J585" si="695">J581+J582+J583+J584</f>
        <v>0</v>
      </c>
      <c r="K585" s="56"/>
    </row>
    <row r="586" spans="1:11" ht="48.75" customHeight="1" thickBot="1" x14ac:dyDescent="0.3">
      <c r="A586" s="80" t="s">
        <v>36</v>
      </c>
      <c r="B586" s="72"/>
      <c r="C586" s="75" t="s">
        <v>3</v>
      </c>
      <c r="D586" s="13" t="s">
        <v>29</v>
      </c>
      <c r="E586" s="4">
        <f>E606+E611+E616+E621+E626+E631+E636+E646+E651+E691+E696+E656+E676</f>
        <v>3517400</v>
      </c>
      <c r="F586" s="35">
        <f>F606+F611+F616+F621+F626+F631+F636+F646+F651+F691+F696+F656</f>
        <v>1742400</v>
      </c>
      <c r="G586" s="47">
        <f>G606+G611+G616+G621+G626+G631+G636+G646+G651+G691+G696+G656+G676</f>
        <v>1425000</v>
      </c>
      <c r="H586" s="10">
        <v>350000</v>
      </c>
      <c r="I586" s="48">
        <v>0</v>
      </c>
      <c r="J586" s="48">
        <v>0</v>
      </c>
      <c r="K586" s="54"/>
    </row>
    <row r="587" spans="1:11" ht="51" customHeight="1" thickBot="1" x14ac:dyDescent="0.3">
      <c r="A587" s="81"/>
      <c r="B587" s="78"/>
      <c r="C587" s="76"/>
      <c r="D587" s="13" t="s">
        <v>4</v>
      </c>
      <c r="E587" s="4">
        <f>E652</f>
        <v>38475</v>
      </c>
      <c r="F587" s="35">
        <f>F652</f>
        <v>38475</v>
      </c>
      <c r="G587" s="47">
        <f t="shared" ref="G587:I587" si="696">G652</f>
        <v>0</v>
      </c>
      <c r="H587" s="10">
        <f t="shared" si="696"/>
        <v>0</v>
      </c>
      <c r="I587" s="48">
        <f t="shared" si="696"/>
        <v>0</v>
      </c>
      <c r="J587" s="48">
        <f t="shared" ref="J587" si="697">J652</f>
        <v>0</v>
      </c>
      <c r="K587" s="55"/>
    </row>
    <row r="588" spans="1:11" ht="45" customHeight="1" thickBot="1" x14ac:dyDescent="0.3">
      <c r="A588" s="81"/>
      <c r="B588" s="78"/>
      <c r="C588" s="76"/>
      <c r="D588" s="13" t="s">
        <v>5</v>
      </c>
      <c r="E588" s="4">
        <f>E653</f>
        <v>1417</v>
      </c>
      <c r="F588" s="35">
        <f>F653</f>
        <v>1417</v>
      </c>
      <c r="G588" s="47">
        <f t="shared" ref="G588:I588" si="698">G653</f>
        <v>0</v>
      </c>
      <c r="H588" s="10">
        <f t="shared" si="698"/>
        <v>0</v>
      </c>
      <c r="I588" s="48">
        <f t="shared" si="698"/>
        <v>0</v>
      </c>
      <c r="J588" s="48">
        <f t="shared" ref="J588" si="699">J653</f>
        <v>0</v>
      </c>
      <c r="K588" s="55"/>
    </row>
    <row r="589" spans="1:11" ht="39.75" customHeight="1" thickBot="1" x14ac:dyDescent="0.3">
      <c r="A589" s="81"/>
      <c r="B589" s="78"/>
      <c r="C589" s="76"/>
      <c r="D589" s="13" t="s">
        <v>6</v>
      </c>
      <c r="E589" s="4">
        <f t="shared" ref="E589:F589" si="700">E594++E604+E609+E614+E619+E624+E629</f>
        <v>0</v>
      </c>
      <c r="F589" s="35">
        <f t="shared" si="700"/>
        <v>0</v>
      </c>
      <c r="G589" s="47">
        <f t="shared" ref="G589:I589" si="701">G594++G604+G609+G614+G619+G624+G629</f>
        <v>0</v>
      </c>
      <c r="H589" s="10">
        <f t="shared" si="701"/>
        <v>0</v>
      </c>
      <c r="I589" s="48">
        <f t="shared" si="701"/>
        <v>0</v>
      </c>
      <c r="J589" s="48">
        <f t="shared" ref="J589" si="702">J594++J604+J609+J614+J619+J624+J629</f>
        <v>0</v>
      </c>
      <c r="K589" s="55"/>
    </row>
    <row r="590" spans="1:11" ht="39.75" customHeight="1" thickBot="1" x14ac:dyDescent="0.3">
      <c r="A590" s="82"/>
      <c r="B590" s="79"/>
      <c r="C590" s="77"/>
      <c r="D590" s="13" t="s">
        <v>7</v>
      </c>
      <c r="E590" s="4">
        <f t="shared" ref="E590:F590" si="703">E586+E587+E588+E589</f>
        <v>3557292</v>
      </c>
      <c r="F590" s="35">
        <f t="shared" si="703"/>
        <v>1782292</v>
      </c>
      <c r="G590" s="47">
        <f t="shared" ref="G590:I590" si="704">G586+G587+G588+G589</f>
        <v>1425000</v>
      </c>
      <c r="H590" s="10">
        <f t="shared" si="704"/>
        <v>350000</v>
      </c>
      <c r="I590" s="48">
        <f t="shared" si="704"/>
        <v>0</v>
      </c>
      <c r="J590" s="48">
        <f t="shared" ref="J590" si="705">J586+J587+J588+J589</f>
        <v>0</v>
      </c>
      <c r="K590" s="56"/>
    </row>
    <row r="591" spans="1:11" ht="47.25" customHeight="1" thickBot="1" x14ac:dyDescent="0.3">
      <c r="A591" s="80"/>
      <c r="B591" s="72"/>
      <c r="C591" s="75" t="s">
        <v>33</v>
      </c>
      <c r="D591" s="13" t="s">
        <v>29</v>
      </c>
      <c r="E591" s="4">
        <f>E641</f>
        <v>119948</v>
      </c>
      <c r="F591" s="35">
        <f>F641</f>
        <v>40000</v>
      </c>
      <c r="G591" s="47">
        <f t="shared" ref="G591:H591" si="706">G641</f>
        <v>39948</v>
      </c>
      <c r="H591" s="10">
        <f t="shared" si="706"/>
        <v>40000</v>
      </c>
      <c r="I591" s="48">
        <v>0</v>
      </c>
      <c r="J591" s="48">
        <v>0</v>
      </c>
      <c r="K591" s="54"/>
    </row>
    <row r="592" spans="1:11" ht="45.75" customHeight="1" thickBot="1" x14ac:dyDescent="0.3">
      <c r="A592" s="81"/>
      <c r="B592" s="78"/>
      <c r="C592" s="76"/>
      <c r="D592" s="13" t="s">
        <v>4</v>
      </c>
      <c r="E592" s="4">
        <f t="shared" ref="E592:F592" si="707">E602++E607+E612+E617+E622+E627+E632</f>
        <v>0</v>
      </c>
      <c r="F592" s="35">
        <f t="shared" si="707"/>
        <v>0</v>
      </c>
      <c r="G592" s="47">
        <f t="shared" ref="G592:I592" si="708">G602++G607+G612+G617+G622+G627+G632</f>
        <v>0</v>
      </c>
      <c r="H592" s="10">
        <f t="shared" si="708"/>
        <v>0</v>
      </c>
      <c r="I592" s="48">
        <f t="shared" si="708"/>
        <v>0</v>
      </c>
      <c r="J592" s="48">
        <f t="shared" ref="J592" si="709">J602++J607+J612+J617+J622+J627+J632</f>
        <v>0</v>
      </c>
      <c r="K592" s="55"/>
    </row>
    <row r="593" spans="1:11" ht="44.25" customHeight="1" thickBot="1" x14ac:dyDescent="0.3">
      <c r="A593" s="81"/>
      <c r="B593" s="78"/>
      <c r="C593" s="76"/>
      <c r="D593" s="13" t="s">
        <v>5</v>
      </c>
      <c r="E593" s="4">
        <f t="shared" ref="E593:F593" si="710">E603++E608+E613+E618+E623+E628+E633</f>
        <v>0</v>
      </c>
      <c r="F593" s="35">
        <f t="shared" si="710"/>
        <v>0</v>
      </c>
      <c r="G593" s="47">
        <f t="shared" ref="G593:I593" si="711">G603++G608+G613+G618+G623+G628+G633</f>
        <v>0</v>
      </c>
      <c r="H593" s="10">
        <f t="shared" si="711"/>
        <v>0</v>
      </c>
      <c r="I593" s="48">
        <f t="shared" si="711"/>
        <v>0</v>
      </c>
      <c r="J593" s="48">
        <f t="shared" ref="J593" si="712">J603++J608+J613+J618+J623+J628+J633</f>
        <v>0</v>
      </c>
      <c r="K593" s="55"/>
    </row>
    <row r="594" spans="1:11" ht="39.75" customHeight="1" thickBot="1" x14ac:dyDescent="0.3">
      <c r="A594" s="81"/>
      <c r="B594" s="78"/>
      <c r="C594" s="76"/>
      <c r="D594" s="13" t="s">
        <v>6</v>
      </c>
      <c r="E594" s="4">
        <f t="shared" ref="E594:F594" si="713">E604++E609+E614+E619+E624+E629+E634</f>
        <v>0</v>
      </c>
      <c r="F594" s="35">
        <f t="shared" si="713"/>
        <v>0</v>
      </c>
      <c r="G594" s="47">
        <f t="shared" ref="G594:I594" si="714">G604++G609+G614+G619+G624+G629+G634</f>
        <v>0</v>
      </c>
      <c r="H594" s="10">
        <f t="shared" si="714"/>
        <v>0</v>
      </c>
      <c r="I594" s="48">
        <f t="shared" si="714"/>
        <v>0</v>
      </c>
      <c r="J594" s="48">
        <f t="shared" ref="J594" si="715">J604++J609+J614+J619+J624+J629+J634</f>
        <v>0</v>
      </c>
      <c r="K594" s="55"/>
    </row>
    <row r="595" spans="1:11" ht="39.75" customHeight="1" thickBot="1" x14ac:dyDescent="0.3">
      <c r="A595" s="82"/>
      <c r="B595" s="79"/>
      <c r="C595" s="77"/>
      <c r="D595" s="13" t="s">
        <v>7</v>
      </c>
      <c r="E595" s="4">
        <f>E591+E592+E593+E594</f>
        <v>119948</v>
      </c>
      <c r="F595" s="35">
        <f>F591+F592+F593+F594</f>
        <v>40000</v>
      </c>
      <c r="G595" s="47">
        <f t="shared" ref="G595:I595" si="716">G591+G592+G593+G594</f>
        <v>39948</v>
      </c>
      <c r="H595" s="10">
        <f t="shared" si="716"/>
        <v>40000</v>
      </c>
      <c r="I595" s="48">
        <f t="shared" si="716"/>
        <v>0</v>
      </c>
      <c r="J595" s="48">
        <f t="shared" ref="J595" si="717">J591+J592+J593+J594</f>
        <v>0</v>
      </c>
      <c r="K595" s="56"/>
    </row>
    <row r="596" spans="1:11" ht="44.25" customHeight="1" thickBot="1" x14ac:dyDescent="0.3">
      <c r="A596" s="80">
        <v>31</v>
      </c>
      <c r="B596" s="72" t="s">
        <v>154</v>
      </c>
      <c r="C596" s="75" t="s">
        <v>42</v>
      </c>
      <c r="D596" s="13" t="s">
        <v>29</v>
      </c>
      <c r="E596" s="4">
        <f t="shared" ref="E596:F599" si="718">E601</f>
        <v>1102348</v>
      </c>
      <c r="F596" s="35">
        <f t="shared" si="718"/>
        <v>322400</v>
      </c>
      <c r="G596" s="47">
        <f t="shared" ref="G596:I596" si="719">G601</f>
        <v>389948</v>
      </c>
      <c r="H596" s="10">
        <f t="shared" si="719"/>
        <v>390000</v>
      </c>
      <c r="I596" s="48">
        <f t="shared" si="719"/>
        <v>0</v>
      </c>
      <c r="J596" s="48">
        <f t="shared" ref="J596" si="720">J601</f>
        <v>0</v>
      </c>
      <c r="K596" s="54" t="s">
        <v>162</v>
      </c>
    </row>
    <row r="597" spans="1:11" ht="45.75" customHeight="1" thickBot="1" x14ac:dyDescent="0.3">
      <c r="A597" s="81"/>
      <c r="B597" s="78"/>
      <c r="C597" s="76"/>
      <c r="D597" s="13" t="s">
        <v>4</v>
      </c>
      <c r="E597" s="4">
        <f>E652</f>
        <v>38475</v>
      </c>
      <c r="F597" s="35">
        <f>F652</f>
        <v>38475</v>
      </c>
      <c r="G597" s="47">
        <f t="shared" ref="G597:I597" si="721">G652</f>
        <v>0</v>
      </c>
      <c r="H597" s="10">
        <f t="shared" si="721"/>
        <v>0</v>
      </c>
      <c r="I597" s="48">
        <f t="shared" si="721"/>
        <v>0</v>
      </c>
      <c r="J597" s="48">
        <f t="shared" ref="J597" si="722">J652</f>
        <v>0</v>
      </c>
      <c r="K597" s="55"/>
    </row>
    <row r="598" spans="1:11" ht="47.25" customHeight="1" thickBot="1" x14ac:dyDescent="0.3">
      <c r="A598" s="81"/>
      <c r="B598" s="78"/>
      <c r="C598" s="76"/>
      <c r="D598" s="13" t="s">
        <v>5</v>
      </c>
      <c r="E598" s="4">
        <f>E653</f>
        <v>1417</v>
      </c>
      <c r="F598" s="35">
        <f>F653</f>
        <v>1417</v>
      </c>
      <c r="G598" s="47">
        <f t="shared" ref="G598:I598" si="723">G653</f>
        <v>0</v>
      </c>
      <c r="H598" s="10">
        <f t="shared" si="723"/>
        <v>0</v>
      </c>
      <c r="I598" s="48">
        <f t="shared" si="723"/>
        <v>0</v>
      </c>
      <c r="J598" s="48">
        <f t="shared" ref="J598" si="724">J653</f>
        <v>0</v>
      </c>
      <c r="K598" s="55"/>
    </row>
    <row r="599" spans="1:11" ht="39.75" customHeight="1" thickBot="1" x14ac:dyDescent="0.3">
      <c r="A599" s="81"/>
      <c r="B599" s="78"/>
      <c r="C599" s="76"/>
      <c r="D599" s="13" t="s">
        <v>6</v>
      </c>
      <c r="E599" s="4">
        <f t="shared" si="718"/>
        <v>0</v>
      </c>
      <c r="F599" s="35">
        <f t="shared" si="718"/>
        <v>0</v>
      </c>
      <c r="G599" s="47">
        <f t="shared" ref="G599:I599" si="725">G604</f>
        <v>0</v>
      </c>
      <c r="H599" s="10">
        <f t="shared" si="725"/>
        <v>0</v>
      </c>
      <c r="I599" s="48">
        <f t="shared" si="725"/>
        <v>0</v>
      </c>
      <c r="J599" s="48">
        <f t="shared" ref="J599" si="726">J604</f>
        <v>0</v>
      </c>
      <c r="K599" s="55"/>
    </row>
    <row r="600" spans="1:11" ht="39.75" customHeight="1" thickBot="1" x14ac:dyDescent="0.3">
      <c r="A600" s="82"/>
      <c r="B600" s="79"/>
      <c r="C600" s="77"/>
      <c r="D600" s="13" t="s">
        <v>7</v>
      </c>
      <c r="E600" s="4">
        <f t="shared" ref="E600:F600" si="727">E596+E597+E598+E599</f>
        <v>1142240</v>
      </c>
      <c r="F600" s="35">
        <f t="shared" si="727"/>
        <v>362292</v>
      </c>
      <c r="G600" s="47">
        <f t="shared" ref="G600:I600" si="728">G596+G597+G598+G599</f>
        <v>389948</v>
      </c>
      <c r="H600" s="10">
        <f t="shared" si="728"/>
        <v>390000</v>
      </c>
      <c r="I600" s="48">
        <f t="shared" si="728"/>
        <v>0</v>
      </c>
      <c r="J600" s="48">
        <f t="shared" ref="J600" si="729">J596+J597+J598+J599</f>
        <v>0</v>
      </c>
      <c r="K600" s="56"/>
    </row>
    <row r="601" spans="1:11" ht="45.75" customHeight="1" thickBot="1" x14ac:dyDescent="0.3">
      <c r="A601" s="69" t="s">
        <v>164</v>
      </c>
      <c r="B601" s="72" t="s">
        <v>155</v>
      </c>
      <c r="C601" s="75" t="s">
        <v>42</v>
      </c>
      <c r="D601" s="13" t="s">
        <v>29</v>
      </c>
      <c r="E601" s="4">
        <f>E606++E611+E616+E621+E626+E631+E636+E641+E646+E651+E656+E676</f>
        <v>1102348</v>
      </c>
      <c r="F601" s="35">
        <f>F606++F611+F616+F621+F626+F631+F636+F641+F646+F651+F656+F676</f>
        <v>322400</v>
      </c>
      <c r="G601" s="47">
        <f t="shared" ref="G601:I601" si="730">G606++G611+G616+G621+G626+G631+G636+G641+G646+G651+G656+G676</f>
        <v>389948</v>
      </c>
      <c r="H601" s="10">
        <f t="shared" si="730"/>
        <v>390000</v>
      </c>
      <c r="I601" s="48">
        <f t="shared" si="730"/>
        <v>0</v>
      </c>
      <c r="J601" s="48">
        <f t="shared" ref="J601" si="731">J606++J611+J616+J621+J626+J631+J636+J641+J646+J651+J656+J676</f>
        <v>0</v>
      </c>
      <c r="K601" s="54"/>
    </row>
    <row r="602" spans="1:11" ht="45.75" thickBot="1" x14ac:dyDescent="0.3">
      <c r="A602" s="70"/>
      <c r="B602" s="78"/>
      <c r="C602" s="76"/>
      <c r="D602" s="13" t="s">
        <v>4</v>
      </c>
      <c r="E602" s="4">
        <f t="shared" ref="E602:F604" si="732">E607++E612+E617+E622+E627+E632+E637</f>
        <v>0</v>
      </c>
      <c r="F602" s="35">
        <f t="shared" si="732"/>
        <v>0</v>
      </c>
      <c r="G602" s="47">
        <f t="shared" ref="G602:I602" si="733">G607++G612+G617+G622+G627+G632+G637</f>
        <v>0</v>
      </c>
      <c r="H602" s="10">
        <f t="shared" si="733"/>
        <v>0</v>
      </c>
      <c r="I602" s="48">
        <f t="shared" si="733"/>
        <v>0</v>
      </c>
      <c r="J602" s="48">
        <f t="shared" ref="J602" si="734">J607++J612+J617+J622+J627+J632+J637</f>
        <v>0</v>
      </c>
      <c r="K602" s="55"/>
    </row>
    <row r="603" spans="1:11" ht="45.75" thickBot="1" x14ac:dyDescent="0.3">
      <c r="A603" s="70"/>
      <c r="B603" s="78"/>
      <c r="C603" s="76"/>
      <c r="D603" s="13" t="s">
        <v>5</v>
      </c>
      <c r="E603" s="4">
        <f t="shared" si="732"/>
        <v>0</v>
      </c>
      <c r="F603" s="35">
        <f t="shared" si="732"/>
        <v>0</v>
      </c>
      <c r="G603" s="47">
        <f t="shared" ref="G603:I603" si="735">G608++G613+G618+G623+G628+G633+G638</f>
        <v>0</v>
      </c>
      <c r="H603" s="10">
        <f t="shared" si="735"/>
        <v>0</v>
      </c>
      <c r="I603" s="48">
        <f t="shared" si="735"/>
        <v>0</v>
      </c>
      <c r="J603" s="48">
        <f t="shared" ref="J603" si="736">J608++J613+J618+J623+J628+J633+J638</f>
        <v>0</v>
      </c>
      <c r="K603" s="55"/>
    </row>
    <row r="604" spans="1:11" ht="30.75" thickBot="1" x14ac:dyDescent="0.3">
      <c r="A604" s="70"/>
      <c r="B604" s="78"/>
      <c r="C604" s="76"/>
      <c r="D604" s="13" t="s">
        <v>6</v>
      </c>
      <c r="E604" s="4">
        <f t="shared" si="732"/>
        <v>0</v>
      </c>
      <c r="F604" s="35">
        <f t="shared" si="732"/>
        <v>0</v>
      </c>
      <c r="G604" s="47">
        <f t="shared" ref="G604:I604" si="737">G609++G614+G619+G624+G629+G634+G639</f>
        <v>0</v>
      </c>
      <c r="H604" s="10">
        <f t="shared" si="737"/>
        <v>0</v>
      </c>
      <c r="I604" s="48">
        <f t="shared" si="737"/>
        <v>0</v>
      </c>
      <c r="J604" s="48">
        <f t="shared" ref="J604" si="738">J609++J614+J619+J624+J629+J634+J639</f>
        <v>0</v>
      </c>
      <c r="K604" s="55"/>
    </row>
    <row r="605" spans="1:11" ht="16.5" thickBot="1" x14ac:dyDescent="0.3">
      <c r="A605" s="71"/>
      <c r="B605" s="79"/>
      <c r="C605" s="77"/>
      <c r="D605" s="13" t="s">
        <v>7</v>
      </c>
      <c r="E605" s="4">
        <f t="shared" ref="E605:F605" si="739">E601+E602+E603+E604</f>
        <v>1102348</v>
      </c>
      <c r="F605" s="35">
        <f t="shared" si="739"/>
        <v>322400</v>
      </c>
      <c r="G605" s="47">
        <f t="shared" ref="G605:I605" si="740">G601+G602+G603+G604</f>
        <v>389948</v>
      </c>
      <c r="H605" s="10">
        <f t="shared" si="740"/>
        <v>390000</v>
      </c>
      <c r="I605" s="48">
        <f t="shared" si="740"/>
        <v>0</v>
      </c>
      <c r="J605" s="48">
        <f t="shared" ref="J605" si="741">J601+J602+J603+J604</f>
        <v>0</v>
      </c>
      <c r="K605" s="56"/>
    </row>
    <row r="606" spans="1:11" ht="49.5" customHeight="1" thickBot="1" x14ac:dyDescent="0.3">
      <c r="A606" s="69" t="s">
        <v>165</v>
      </c>
      <c r="B606" s="72" t="s">
        <v>15</v>
      </c>
      <c r="C606" s="75" t="s">
        <v>3</v>
      </c>
      <c r="D606" s="13" t="s">
        <v>29</v>
      </c>
      <c r="E606" s="4">
        <f>F606+G606+H606+I606</f>
        <v>26478</v>
      </c>
      <c r="F606" s="35">
        <v>6478</v>
      </c>
      <c r="G606" s="47">
        <v>10000</v>
      </c>
      <c r="H606" s="10">
        <v>10000</v>
      </c>
      <c r="I606" s="48">
        <v>0</v>
      </c>
      <c r="J606" s="48">
        <v>0</v>
      </c>
      <c r="K606" s="54"/>
    </row>
    <row r="607" spans="1:11" ht="49.5" customHeight="1" thickBot="1" x14ac:dyDescent="0.3">
      <c r="A607" s="70"/>
      <c r="B607" s="78"/>
      <c r="C607" s="76"/>
      <c r="D607" s="13" t="s">
        <v>4</v>
      </c>
      <c r="E607" s="4">
        <f t="shared" ref="E607:E609" si="742">F607+G607+H607+I607</f>
        <v>0</v>
      </c>
      <c r="F607" s="35">
        <v>0</v>
      </c>
      <c r="G607" s="47">
        <v>0</v>
      </c>
      <c r="H607" s="10">
        <v>0</v>
      </c>
      <c r="I607" s="48">
        <v>0</v>
      </c>
      <c r="J607" s="48">
        <v>0</v>
      </c>
      <c r="K607" s="55"/>
    </row>
    <row r="608" spans="1:11" ht="46.5" customHeight="1" thickBot="1" x14ac:dyDescent="0.3">
      <c r="A608" s="70"/>
      <c r="B608" s="78"/>
      <c r="C608" s="76"/>
      <c r="D608" s="13" t="s">
        <v>5</v>
      </c>
      <c r="E608" s="4">
        <f t="shared" si="742"/>
        <v>0</v>
      </c>
      <c r="F608" s="35">
        <v>0</v>
      </c>
      <c r="G608" s="47">
        <v>0</v>
      </c>
      <c r="H608" s="10">
        <v>0</v>
      </c>
      <c r="I608" s="48">
        <v>0</v>
      </c>
      <c r="J608" s="48">
        <v>0</v>
      </c>
      <c r="K608" s="55"/>
    </row>
    <row r="609" spans="1:11" ht="40.5" customHeight="1" thickBot="1" x14ac:dyDescent="0.3">
      <c r="A609" s="70"/>
      <c r="B609" s="78"/>
      <c r="C609" s="76"/>
      <c r="D609" s="13" t="s">
        <v>6</v>
      </c>
      <c r="E609" s="4">
        <f t="shared" si="742"/>
        <v>0</v>
      </c>
      <c r="F609" s="35">
        <v>0</v>
      </c>
      <c r="G609" s="47">
        <v>0</v>
      </c>
      <c r="H609" s="10">
        <v>0</v>
      </c>
      <c r="I609" s="48">
        <v>0</v>
      </c>
      <c r="J609" s="48">
        <v>0</v>
      </c>
      <c r="K609" s="55"/>
    </row>
    <row r="610" spans="1:11" ht="16.5" thickBot="1" x14ac:dyDescent="0.3">
      <c r="A610" s="71"/>
      <c r="B610" s="79"/>
      <c r="C610" s="77"/>
      <c r="D610" s="13" t="s">
        <v>7</v>
      </c>
      <c r="E610" s="4">
        <f t="shared" ref="E610:F610" si="743">E606+E607+E608+E609</f>
        <v>26478</v>
      </c>
      <c r="F610" s="35">
        <f t="shared" si="743"/>
        <v>6478</v>
      </c>
      <c r="G610" s="47">
        <f t="shared" ref="G610:I610" si="744">G606+G607+G608+G609</f>
        <v>10000</v>
      </c>
      <c r="H610" s="10">
        <f t="shared" si="744"/>
        <v>10000</v>
      </c>
      <c r="I610" s="48">
        <f t="shared" si="744"/>
        <v>0</v>
      </c>
      <c r="J610" s="48">
        <f t="shared" ref="J610" si="745">J606+J607+J608+J609</f>
        <v>0</v>
      </c>
      <c r="K610" s="56"/>
    </row>
    <row r="611" spans="1:11" ht="45.75" thickBot="1" x14ac:dyDescent="0.3">
      <c r="A611" s="69" t="s">
        <v>166</v>
      </c>
      <c r="B611" s="72" t="s">
        <v>16</v>
      </c>
      <c r="C611" s="75" t="s">
        <v>3</v>
      </c>
      <c r="D611" s="13" t="s">
        <v>29</v>
      </c>
      <c r="E611" s="4">
        <f>F611+G611+H611+I611</f>
        <v>29405</v>
      </c>
      <c r="F611" s="35">
        <v>8406</v>
      </c>
      <c r="G611" s="47">
        <v>8999</v>
      </c>
      <c r="H611" s="10">
        <v>12000</v>
      </c>
      <c r="I611" s="48">
        <v>0</v>
      </c>
      <c r="J611" s="48">
        <v>0</v>
      </c>
      <c r="K611" s="54"/>
    </row>
    <row r="612" spans="1:11" ht="45.75" thickBot="1" x14ac:dyDescent="0.3">
      <c r="A612" s="70"/>
      <c r="B612" s="78"/>
      <c r="C612" s="76"/>
      <c r="D612" s="13" t="s">
        <v>4</v>
      </c>
      <c r="E612" s="4">
        <f t="shared" ref="E612:E614" si="746">F612+G612+H612+I612</f>
        <v>0</v>
      </c>
      <c r="F612" s="35">
        <v>0</v>
      </c>
      <c r="G612" s="47">
        <v>0</v>
      </c>
      <c r="H612" s="10">
        <v>0</v>
      </c>
      <c r="I612" s="48">
        <v>0</v>
      </c>
      <c r="J612" s="48">
        <v>0</v>
      </c>
      <c r="K612" s="55"/>
    </row>
    <row r="613" spans="1:11" ht="45.75" thickBot="1" x14ac:dyDescent="0.3">
      <c r="A613" s="70"/>
      <c r="B613" s="78"/>
      <c r="C613" s="76"/>
      <c r="D613" s="13" t="s">
        <v>5</v>
      </c>
      <c r="E613" s="4">
        <f t="shared" si="746"/>
        <v>0</v>
      </c>
      <c r="F613" s="35">
        <v>0</v>
      </c>
      <c r="G613" s="47">
        <v>0</v>
      </c>
      <c r="H613" s="10">
        <v>0</v>
      </c>
      <c r="I613" s="48">
        <v>0</v>
      </c>
      <c r="J613" s="48">
        <v>0</v>
      </c>
      <c r="K613" s="55"/>
    </row>
    <row r="614" spans="1:11" ht="39" customHeight="1" thickBot="1" x14ac:dyDescent="0.3">
      <c r="A614" s="70"/>
      <c r="B614" s="78"/>
      <c r="C614" s="76"/>
      <c r="D614" s="13" t="s">
        <v>6</v>
      </c>
      <c r="E614" s="4">
        <f t="shared" si="746"/>
        <v>0</v>
      </c>
      <c r="F614" s="35">
        <v>0</v>
      </c>
      <c r="G614" s="47">
        <v>0</v>
      </c>
      <c r="H614" s="10">
        <v>0</v>
      </c>
      <c r="I614" s="48">
        <v>0</v>
      </c>
      <c r="J614" s="48">
        <v>0</v>
      </c>
      <c r="K614" s="55"/>
    </row>
    <row r="615" spans="1:11" ht="29.25" customHeight="1" thickBot="1" x14ac:dyDescent="0.3">
      <c r="A615" s="71"/>
      <c r="B615" s="79"/>
      <c r="C615" s="77"/>
      <c r="D615" s="13" t="s">
        <v>7</v>
      </c>
      <c r="E615" s="4">
        <f t="shared" ref="E615:F615" si="747">E611+E612+E613+E614</f>
        <v>29405</v>
      </c>
      <c r="F615" s="35">
        <f t="shared" si="747"/>
        <v>8406</v>
      </c>
      <c r="G615" s="47">
        <f t="shared" ref="G615:I615" si="748">G611+G612+G613+G614</f>
        <v>8999</v>
      </c>
      <c r="H615" s="10">
        <f t="shared" si="748"/>
        <v>12000</v>
      </c>
      <c r="I615" s="48">
        <f t="shared" si="748"/>
        <v>0</v>
      </c>
      <c r="J615" s="48">
        <f t="shared" ref="J615" si="749">J611+J612+J613+J614</f>
        <v>0</v>
      </c>
      <c r="K615" s="56"/>
    </row>
    <row r="616" spans="1:11" ht="45.75" thickBot="1" x14ac:dyDescent="0.3">
      <c r="A616" s="69" t="s">
        <v>204</v>
      </c>
      <c r="B616" s="72" t="s">
        <v>17</v>
      </c>
      <c r="C616" s="75" t="s">
        <v>3</v>
      </c>
      <c r="D616" s="13" t="s">
        <v>29</v>
      </c>
      <c r="E616" s="4">
        <f>F616+G616+H616+I616</f>
        <v>25845</v>
      </c>
      <c r="F616" s="35">
        <v>5845</v>
      </c>
      <c r="G616" s="47">
        <v>10000</v>
      </c>
      <c r="H616" s="10">
        <v>10000</v>
      </c>
      <c r="I616" s="48">
        <v>0</v>
      </c>
      <c r="J616" s="48">
        <v>0</v>
      </c>
      <c r="K616" s="54"/>
    </row>
    <row r="617" spans="1:11" ht="51" customHeight="1" thickBot="1" x14ac:dyDescent="0.3">
      <c r="A617" s="70"/>
      <c r="B617" s="78"/>
      <c r="C617" s="76"/>
      <c r="D617" s="13" t="s">
        <v>4</v>
      </c>
      <c r="E617" s="4">
        <f t="shared" ref="E617:E619" si="750">F617+G617+H617+I617</f>
        <v>0</v>
      </c>
      <c r="F617" s="35">
        <v>0</v>
      </c>
      <c r="G617" s="47">
        <v>0</v>
      </c>
      <c r="H617" s="10">
        <v>0</v>
      </c>
      <c r="I617" s="48">
        <v>0</v>
      </c>
      <c r="J617" s="48">
        <v>0</v>
      </c>
      <c r="K617" s="55"/>
    </row>
    <row r="618" spans="1:11" ht="55.5" customHeight="1" thickBot="1" x14ac:dyDescent="0.3">
      <c r="A618" s="70"/>
      <c r="B618" s="78"/>
      <c r="C618" s="76"/>
      <c r="D618" s="13" t="s">
        <v>5</v>
      </c>
      <c r="E618" s="4">
        <f t="shared" si="750"/>
        <v>0</v>
      </c>
      <c r="F618" s="35">
        <v>0</v>
      </c>
      <c r="G618" s="47">
        <v>0</v>
      </c>
      <c r="H618" s="10">
        <v>0</v>
      </c>
      <c r="I618" s="48">
        <v>0</v>
      </c>
      <c r="J618" s="48">
        <v>0</v>
      </c>
      <c r="K618" s="55"/>
    </row>
    <row r="619" spans="1:11" ht="37.5" customHeight="1" thickBot="1" x14ac:dyDescent="0.3">
      <c r="A619" s="70"/>
      <c r="B619" s="78"/>
      <c r="C619" s="76"/>
      <c r="D619" s="13" t="s">
        <v>6</v>
      </c>
      <c r="E619" s="4">
        <f t="shared" si="750"/>
        <v>0</v>
      </c>
      <c r="F619" s="35">
        <v>0</v>
      </c>
      <c r="G619" s="47">
        <v>0</v>
      </c>
      <c r="H619" s="10">
        <v>0</v>
      </c>
      <c r="I619" s="48">
        <v>0</v>
      </c>
      <c r="J619" s="48">
        <v>0</v>
      </c>
      <c r="K619" s="55"/>
    </row>
    <row r="620" spans="1:11" ht="22.5" customHeight="1" thickBot="1" x14ac:dyDescent="0.3">
      <c r="A620" s="71"/>
      <c r="B620" s="79"/>
      <c r="C620" s="77"/>
      <c r="D620" s="13" t="s">
        <v>7</v>
      </c>
      <c r="E620" s="4">
        <f t="shared" ref="E620:F620" si="751">E616+E617+E618+E619</f>
        <v>25845</v>
      </c>
      <c r="F620" s="35">
        <f t="shared" si="751"/>
        <v>5845</v>
      </c>
      <c r="G620" s="47">
        <f t="shared" ref="G620:I620" si="752">G616+G617+G618+G619</f>
        <v>10000</v>
      </c>
      <c r="H620" s="10">
        <f t="shared" si="752"/>
        <v>10000</v>
      </c>
      <c r="I620" s="48">
        <f t="shared" si="752"/>
        <v>0</v>
      </c>
      <c r="J620" s="48">
        <f t="shared" ref="J620" si="753">J616+J617+J618+J619</f>
        <v>0</v>
      </c>
      <c r="K620" s="56"/>
    </row>
    <row r="621" spans="1:11" ht="45.75" thickBot="1" x14ac:dyDescent="0.3">
      <c r="A621" s="69" t="s">
        <v>205</v>
      </c>
      <c r="B621" s="72" t="s">
        <v>18</v>
      </c>
      <c r="C621" s="75" t="s">
        <v>3</v>
      </c>
      <c r="D621" s="13" t="s">
        <v>29</v>
      </c>
      <c r="E621" s="31">
        <f>F621+G621+H621+I621</f>
        <v>416036</v>
      </c>
      <c r="F621" s="36">
        <v>130000</v>
      </c>
      <c r="G621" s="49">
        <v>146036</v>
      </c>
      <c r="H621" s="44">
        <v>140000</v>
      </c>
      <c r="I621" s="50">
        <v>0</v>
      </c>
      <c r="J621" s="50">
        <v>0</v>
      </c>
      <c r="K621" s="54"/>
    </row>
    <row r="622" spans="1:11" ht="45.75" thickBot="1" x14ac:dyDescent="0.3">
      <c r="A622" s="70"/>
      <c r="B622" s="78"/>
      <c r="C622" s="76"/>
      <c r="D622" s="13" t="s">
        <v>4</v>
      </c>
      <c r="E622" s="31">
        <f t="shared" ref="E622:E624" si="754">F622+G622+H622+I622</f>
        <v>0</v>
      </c>
      <c r="F622" s="36">
        <v>0</v>
      </c>
      <c r="G622" s="49">
        <v>0</v>
      </c>
      <c r="H622" s="44">
        <v>0</v>
      </c>
      <c r="I622" s="50">
        <v>0</v>
      </c>
      <c r="J622" s="50">
        <v>0</v>
      </c>
      <c r="K622" s="55"/>
    </row>
    <row r="623" spans="1:11" ht="45.75" thickBot="1" x14ac:dyDescent="0.3">
      <c r="A623" s="70"/>
      <c r="B623" s="78"/>
      <c r="C623" s="76"/>
      <c r="D623" s="13" t="s">
        <v>5</v>
      </c>
      <c r="E623" s="31">
        <f t="shared" si="754"/>
        <v>0</v>
      </c>
      <c r="F623" s="36">
        <v>0</v>
      </c>
      <c r="G623" s="49">
        <v>0</v>
      </c>
      <c r="H623" s="44">
        <v>0</v>
      </c>
      <c r="I623" s="50">
        <v>0</v>
      </c>
      <c r="J623" s="50">
        <v>0</v>
      </c>
      <c r="K623" s="55"/>
    </row>
    <row r="624" spans="1:11" ht="30.75" thickBot="1" x14ac:dyDescent="0.3">
      <c r="A624" s="70"/>
      <c r="B624" s="78"/>
      <c r="C624" s="76"/>
      <c r="D624" s="13" t="s">
        <v>6</v>
      </c>
      <c r="E624" s="31">
        <f t="shared" si="754"/>
        <v>0</v>
      </c>
      <c r="F624" s="36">
        <v>0</v>
      </c>
      <c r="G624" s="49">
        <v>0</v>
      </c>
      <c r="H624" s="44">
        <v>0</v>
      </c>
      <c r="I624" s="50">
        <v>0</v>
      </c>
      <c r="J624" s="50">
        <v>0</v>
      </c>
      <c r="K624" s="55"/>
    </row>
    <row r="625" spans="1:11" ht="16.5" thickBot="1" x14ac:dyDescent="0.3">
      <c r="A625" s="71"/>
      <c r="B625" s="79"/>
      <c r="C625" s="77"/>
      <c r="D625" s="13" t="s">
        <v>7</v>
      </c>
      <c r="E625" s="31">
        <f t="shared" ref="E625:F625" si="755">E621+E622+E623+E624</f>
        <v>416036</v>
      </c>
      <c r="F625" s="36">
        <f t="shared" si="755"/>
        <v>130000</v>
      </c>
      <c r="G625" s="49">
        <f t="shared" ref="G625:I625" si="756">G621+G622+G623+G624</f>
        <v>146036</v>
      </c>
      <c r="H625" s="44">
        <f t="shared" si="756"/>
        <v>140000</v>
      </c>
      <c r="I625" s="50">
        <f t="shared" si="756"/>
        <v>0</v>
      </c>
      <c r="J625" s="50">
        <f t="shared" ref="J625" si="757">J621+J622+J623+J624</f>
        <v>0</v>
      </c>
      <c r="K625" s="56"/>
    </row>
    <row r="626" spans="1:11" ht="45.75" thickBot="1" x14ac:dyDescent="0.3">
      <c r="A626" s="69" t="s">
        <v>206</v>
      </c>
      <c r="B626" s="72" t="s">
        <v>19</v>
      </c>
      <c r="C626" s="75" t="s">
        <v>3</v>
      </c>
      <c r="D626" s="13" t="s">
        <v>29</v>
      </c>
      <c r="E626" s="31">
        <f>F626+G626+H626+I626</f>
        <v>182769</v>
      </c>
      <c r="F626" s="36">
        <v>64804</v>
      </c>
      <c r="G626" s="49">
        <v>58965</v>
      </c>
      <c r="H626" s="44">
        <v>59000</v>
      </c>
      <c r="I626" s="50">
        <v>0</v>
      </c>
      <c r="J626" s="50">
        <v>0</v>
      </c>
      <c r="K626" s="54"/>
    </row>
    <row r="627" spans="1:11" ht="45.75" thickBot="1" x14ac:dyDescent="0.3">
      <c r="A627" s="70"/>
      <c r="B627" s="78"/>
      <c r="C627" s="76"/>
      <c r="D627" s="13" t="s">
        <v>4</v>
      </c>
      <c r="E627" s="4">
        <f t="shared" ref="E627:E629" si="758">F627+G627+H627+I627</f>
        <v>0</v>
      </c>
      <c r="F627" s="35">
        <v>0</v>
      </c>
      <c r="G627" s="47">
        <v>0</v>
      </c>
      <c r="H627" s="10">
        <v>0</v>
      </c>
      <c r="I627" s="48">
        <v>0</v>
      </c>
      <c r="J627" s="48">
        <v>0</v>
      </c>
      <c r="K627" s="55"/>
    </row>
    <row r="628" spans="1:11" ht="45.75" thickBot="1" x14ac:dyDescent="0.3">
      <c r="A628" s="70"/>
      <c r="B628" s="78"/>
      <c r="C628" s="76"/>
      <c r="D628" s="13" t="s">
        <v>5</v>
      </c>
      <c r="E628" s="4">
        <f t="shared" si="758"/>
        <v>0</v>
      </c>
      <c r="F628" s="35">
        <v>0</v>
      </c>
      <c r="G628" s="47">
        <v>0</v>
      </c>
      <c r="H628" s="10">
        <v>0</v>
      </c>
      <c r="I628" s="48">
        <v>0</v>
      </c>
      <c r="J628" s="48">
        <v>0</v>
      </c>
      <c r="K628" s="55"/>
    </row>
    <row r="629" spans="1:11" ht="30.75" thickBot="1" x14ac:dyDescent="0.3">
      <c r="A629" s="70"/>
      <c r="B629" s="78"/>
      <c r="C629" s="76"/>
      <c r="D629" s="13" t="s">
        <v>6</v>
      </c>
      <c r="E629" s="4">
        <f t="shared" si="758"/>
        <v>0</v>
      </c>
      <c r="F629" s="35">
        <v>0</v>
      </c>
      <c r="G629" s="47">
        <v>0</v>
      </c>
      <c r="H629" s="10">
        <v>0</v>
      </c>
      <c r="I629" s="48">
        <v>0</v>
      </c>
      <c r="J629" s="48">
        <v>0</v>
      </c>
      <c r="K629" s="55"/>
    </row>
    <row r="630" spans="1:11" ht="16.5" thickBot="1" x14ac:dyDescent="0.3">
      <c r="A630" s="71"/>
      <c r="B630" s="79"/>
      <c r="C630" s="77"/>
      <c r="D630" s="13" t="s">
        <v>7</v>
      </c>
      <c r="E630" s="4">
        <f t="shared" ref="E630:F630" si="759">E626+E627+E628+E629</f>
        <v>182769</v>
      </c>
      <c r="F630" s="35">
        <f t="shared" si="759"/>
        <v>64804</v>
      </c>
      <c r="G630" s="47">
        <f t="shared" ref="G630:I630" si="760">G626+G627+G628+G629</f>
        <v>58965</v>
      </c>
      <c r="H630" s="10">
        <f t="shared" si="760"/>
        <v>59000</v>
      </c>
      <c r="I630" s="48">
        <f t="shared" si="760"/>
        <v>0</v>
      </c>
      <c r="J630" s="48">
        <f t="shared" ref="J630" si="761">J626+J627+J628+J629</f>
        <v>0</v>
      </c>
      <c r="K630" s="56"/>
    </row>
    <row r="631" spans="1:11" ht="45.75" thickBot="1" x14ac:dyDescent="0.3">
      <c r="A631" s="69" t="s">
        <v>207</v>
      </c>
      <c r="B631" s="72" t="s">
        <v>20</v>
      </c>
      <c r="C631" s="75" t="s">
        <v>3</v>
      </c>
      <c r="D631" s="13" t="s">
        <v>29</v>
      </c>
      <c r="E631" s="4">
        <f>F631+G631+H631+I631</f>
        <v>80589</v>
      </c>
      <c r="F631" s="35">
        <v>20589</v>
      </c>
      <c r="G631" s="47">
        <v>30000</v>
      </c>
      <c r="H631" s="10">
        <v>30000</v>
      </c>
      <c r="I631" s="48">
        <v>0</v>
      </c>
      <c r="J631" s="48">
        <v>0</v>
      </c>
      <c r="K631" s="54"/>
    </row>
    <row r="632" spans="1:11" ht="45.75" thickBot="1" x14ac:dyDescent="0.3">
      <c r="A632" s="70"/>
      <c r="B632" s="78"/>
      <c r="C632" s="76"/>
      <c r="D632" s="13" t="s">
        <v>4</v>
      </c>
      <c r="E632" s="4">
        <f t="shared" ref="E632:E634" si="762">F632+G632+H632+I632</f>
        <v>0</v>
      </c>
      <c r="F632" s="35">
        <v>0</v>
      </c>
      <c r="G632" s="47">
        <v>0</v>
      </c>
      <c r="H632" s="10">
        <v>0</v>
      </c>
      <c r="I632" s="48">
        <v>0</v>
      </c>
      <c r="J632" s="48">
        <v>0</v>
      </c>
      <c r="K632" s="55"/>
    </row>
    <row r="633" spans="1:11" ht="45.75" thickBot="1" x14ac:dyDescent="0.3">
      <c r="A633" s="70"/>
      <c r="B633" s="78"/>
      <c r="C633" s="76"/>
      <c r="D633" s="13" t="s">
        <v>5</v>
      </c>
      <c r="E633" s="4">
        <f t="shared" si="762"/>
        <v>0</v>
      </c>
      <c r="F633" s="35">
        <v>0</v>
      </c>
      <c r="G633" s="47">
        <v>0</v>
      </c>
      <c r="H633" s="10">
        <v>0</v>
      </c>
      <c r="I633" s="48">
        <v>0</v>
      </c>
      <c r="J633" s="48">
        <v>0</v>
      </c>
      <c r="K633" s="55"/>
    </row>
    <row r="634" spans="1:11" ht="30.75" thickBot="1" x14ac:dyDescent="0.3">
      <c r="A634" s="70"/>
      <c r="B634" s="78"/>
      <c r="C634" s="76"/>
      <c r="D634" s="13" t="s">
        <v>6</v>
      </c>
      <c r="E634" s="4">
        <f t="shared" si="762"/>
        <v>0</v>
      </c>
      <c r="F634" s="35">
        <v>0</v>
      </c>
      <c r="G634" s="47">
        <v>0</v>
      </c>
      <c r="H634" s="10">
        <v>0</v>
      </c>
      <c r="I634" s="48">
        <v>0</v>
      </c>
      <c r="J634" s="48">
        <v>0</v>
      </c>
      <c r="K634" s="55"/>
    </row>
    <row r="635" spans="1:11" ht="16.5" thickBot="1" x14ac:dyDescent="0.3">
      <c r="A635" s="71"/>
      <c r="B635" s="79"/>
      <c r="C635" s="77"/>
      <c r="D635" s="13" t="s">
        <v>7</v>
      </c>
      <c r="E635" s="4">
        <f t="shared" ref="E635:F635" si="763">E631+E632+E633+E634</f>
        <v>80589</v>
      </c>
      <c r="F635" s="35">
        <f t="shared" si="763"/>
        <v>20589</v>
      </c>
      <c r="G635" s="47">
        <f t="shared" ref="G635:I635" si="764">G631+G632+G633+G634</f>
        <v>30000</v>
      </c>
      <c r="H635" s="10">
        <f t="shared" si="764"/>
        <v>30000</v>
      </c>
      <c r="I635" s="48">
        <f t="shared" si="764"/>
        <v>0</v>
      </c>
      <c r="J635" s="48">
        <f t="shared" ref="J635" si="765">J631+J632+J633+J634</f>
        <v>0</v>
      </c>
      <c r="K635" s="56"/>
    </row>
    <row r="636" spans="1:11" ht="45.75" thickBot="1" x14ac:dyDescent="0.3">
      <c r="A636" s="69" t="s">
        <v>208</v>
      </c>
      <c r="B636" s="72" t="s">
        <v>21</v>
      </c>
      <c r="C636" s="75" t="s">
        <v>3</v>
      </c>
      <c r="D636" s="13" t="s">
        <v>29</v>
      </c>
      <c r="E636" s="31">
        <f>F636+G636+H636+I636</f>
        <v>45120</v>
      </c>
      <c r="F636" s="36">
        <v>13120</v>
      </c>
      <c r="G636" s="49">
        <v>16000</v>
      </c>
      <c r="H636" s="44">
        <v>16000</v>
      </c>
      <c r="I636" s="50">
        <v>0</v>
      </c>
      <c r="J636" s="50">
        <v>0</v>
      </c>
      <c r="K636" s="54"/>
    </row>
    <row r="637" spans="1:11" ht="45.75" thickBot="1" x14ac:dyDescent="0.3">
      <c r="A637" s="70"/>
      <c r="B637" s="78"/>
      <c r="C637" s="76"/>
      <c r="D637" s="13" t="s">
        <v>4</v>
      </c>
      <c r="E637" s="4">
        <f t="shared" ref="E637:E639" si="766">F637+G637+H637+I637</f>
        <v>0</v>
      </c>
      <c r="F637" s="35">
        <v>0</v>
      </c>
      <c r="G637" s="47">
        <v>0</v>
      </c>
      <c r="H637" s="10">
        <v>0</v>
      </c>
      <c r="I637" s="48">
        <v>0</v>
      </c>
      <c r="J637" s="48">
        <v>0</v>
      </c>
      <c r="K637" s="55"/>
    </row>
    <row r="638" spans="1:11" ht="45.75" thickBot="1" x14ac:dyDescent="0.3">
      <c r="A638" s="70"/>
      <c r="B638" s="78"/>
      <c r="C638" s="76"/>
      <c r="D638" s="13" t="s">
        <v>5</v>
      </c>
      <c r="E638" s="4">
        <f t="shared" si="766"/>
        <v>0</v>
      </c>
      <c r="F638" s="35">
        <v>0</v>
      </c>
      <c r="G638" s="47">
        <v>0</v>
      </c>
      <c r="H638" s="10">
        <v>0</v>
      </c>
      <c r="I638" s="48">
        <v>0</v>
      </c>
      <c r="J638" s="48">
        <v>0</v>
      </c>
      <c r="K638" s="55"/>
    </row>
    <row r="639" spans="1:11" ht="30.75" thickBot="1" x14ac:dyDescent="0.3">
      <c r="A639" s="70"/>
      <c r="B639" s="78"/>
      <c r="C639" s="76"/>
      <c r="D639" s="13" t="s">
        <v>6</v>
      </c>
      <c r="E639" s="4">
        <f t="shared" si="766"/>
        <v>0</v>
      </c>
      <c r="F639" s="35">
        <v>0</v>
      </c>
      <c r="G639" s="47">
        <v>0</v>
      </c>
      <c r="H639" s="10">
        <v>0</v>
      </c>
      <c r="I639" s="48">
        <v>0</v>
      </c>
      <c r="J639" s="48">
        <v>0</v>
      </c>
      <c r="K639" s="55"/>
    </row>
    <row r="640" spans="1:11" ht="16.5" thickBot="1" x14ac:dyDescent="0.3">
      <c r="A640" s="71"/>
      <c r="B640" s="79"/>
      <c r="C640" s="77"/>
      <c r="D640" s="13" t="s">
        <v>7</v>
      </c>
      <c r="E640" s="4">
        <f t="shared" ref="E640:F640" si="767">E636+E637+E638+E639</f>
        <v>45120</v>
      </c>
      <c r="F640" s="35">
        <f t="shared" si="767"/>
        <v>13120</v>
      </c>
      <c r="G640" s="47">
        <f t="shared" ref="G640:I640" si="768">G636+G637+G638+G639</f>
        <v>16000</v>
      </c>
      <c r="H640" s="10">
        <f t="shared" si="768"/>
        <v>16000</v>
      </c>
      <c r="I640" s="48">
        <f t="shared" si="768"/>
        <v>0</v>
      </c>
      <c r="J640" s="48">
        <f t="shared" ref="J640" si="769">J636+J637+J638+J639</f>
        <v>0</v>
      </c>
      <c r="K640" s="56"/>
    </row>
    <row r="641" spans="1:11" ht="45.75" thickBot="1" x14ac:dyDescent="0.3">
      <c r="A641" s="69" t="s">
        <v>209</v>
      </c>
      <c r="B641" s="72" t="s">
        <v>39</v>
      </c>
      <c r="C641" s="75" t="s">
        <v>51</v>
      </c>
      <c r="D641" s="13" t="s">
        <v>29</v>
      </c>
      <c r="E641" s="4">
        <f>F641+G641+H641+I641</f>
        <v>119948</v>
      </c>
      <c r="F641" s="35">
        <v>40000</v>
      </c>
      <c r="G641" s="47">
        <v>39948</v>
      </c>
      <c r="H641" s="10">
        <v>40000</v>
      </c>
      <c r="I641" s="48">
        <v>0</v>
      </c>
      <c r="J641" s="48">
        <v>0</v>
      </c>
      <c r="K641" s="54"/>
    </row>
    <row r="642" spans="1:11" ht="45.75" thickBot="1" x14ac:dyDescent="0.3">
      <c r="A642" s="70"/>
      <c r="B642" s="78"/>
      <c r="C642" s="76"/>
      <c r="D642" s="13" t="s">
        <v>4</v>
      </c>
      <c r="E642" s="4">
        <f t="shared" ref="E642:E644" si="770">F642+G642+H642+I642</f>
        <v>0</v>
      </c>
      <c r="F642" s="35">
        <v>0</v>
      </c>
      <c r="G642" s="47">
        <v>0</v>
      </c>
      <c r="H642" s="10">
        <v>0</v>
      </c>
      <c r="I642" s="48">
        <v>0</v>
      </c>
      <c r="J642" s="48">
        <v>0</v>
      </c>
      <c r="K642" s="55"/>
    </row>
    <row r="643" spans="1:11" ht="45.75" thickBot="1" x14ac:dyDescent="0.3">
      <c r="A643" s="70"/>
      <c r="B643" s="78"/>
      <c r="C643" s="76"/>
      <c r="D643" s="13" t="s">
        <v>5</v>
      </c>
      <c r="E643" s="4">
        <f t="shared" si="770"/>
        <v>0</v>
      </c>
      <c r="F643" s="35">
        <v>0</v>
      </c>
      <c r="G643" s="47">
        <v>0</v>
      </c>
      <c r="H643" s="10">
        <v>0</v>
      </c>
      <c r="I643" s="48">
        <v>0</v>
      </c>
      <c r="J643" s="48">
        <v>0</v>
      </c>
      <c r="K643" s="55"/>
    </row>
    <row r="644" spans="1:11" ht="30.75" thickBot="1" x14ac:dyDescent="0.3">
      <c r="A644" s="70"/>
      <c r="B644" s="78"/>
      <c r="C644" s="76"/>
      <c r="D644" s="13" t="s">
        <v>6</v>
      </c>
      <c r="E644" s="4">
        <f t="shared" si="770"/>
        <v>0</v>
      </c>
      <c r="F644" s="35">
        <v>0</v>
      </c>
      <c r="G644" s="47">
        <v>0</v>
      </c>
      <c r="H644" s="10">
        <v>0</v>
      </c>
      <c r="I644" s="48">
        <v>0</v>
      </c>
      <c r="J644" s="48">
        <v>0</v>
      </c>
      <c r="K644" s="55"/>
    </row>
    <row r="645" spans="1:11" ht="16.5" thickBot="1" x14ac:dyDescent="0.3">
      <c r="A645" s="71"/>
      <c r="B645" s="79"/>
      <c r="C645" s="77"/>
      <c r="D645" s="13" t="s">
        <v>7</v>
      </c>
      <c r="E645" s="4">
        <f t="shared" ref="E645:F645" si="771">E641+E642+E643+E644</f>
        <v>119948</v>
      </c>
      <c r="F645" s="35">
        <f t="shared" si="771"/>
        <v>40000</v>
      </c>
      <c r="G645" s="47">
        <f t="shared" ref="G645:I645" si="772">G641+G642+G643+G644</f>
        <v>39948</v>
      </c>
      <c r="H645" s="10">
        <f t="shared" si="772"/>
        <v>40000</v>
      </c>
      <c r="I645" s="48">
        <f t="shared" si="772"/>
        <v>0</v>
      </c>
      <c r="J645" s="48">
        <f t="shared" ref="J645" si="773">J641+J642+J643+J644</f>
        <v>0</v>
      </c>
      <c r="K645" s="56"/>
    </row>
    <row r="646" spans="1:11" ht="45.75" thickBot="1" x14ac:dyDescent="0.3">
      <c r="A646" s="69" t="s">
        <v>210</v>
      </c>
      <c r="B646" s="72" t="s">
        <v>40</v>
      </c>
      <c r="C646" s="75" t="s">
        <v>3</v>
      </c>
      <c r="D646" s="13" t="s">
        <v>29</v>
      </c>
      <c r="E646" s="4">
        <f>F646+G646+H646+I646</f>
        <v>46700</v>
      </c>
      <c r="F646" s="35">
        <v>13700</v>
      </c>
      <c r="G646" s="47">
        <v>15000</v>
      </c>
      <c r="H646" s="10">
        <v>18000</v>
      </c>
      <c r="I646" s="48">
        <v>0</v>
      </c>
      <c r="J646" s="48">
        <v>0</v>
      </c>
      <c r="K646" s="54"/>
    </row>
    <row r="647" spans="1:11" ht="45.75" thickBot="1" x14ac:dyDescent="0.3">
      <c r="A647" s="70"/>
      <c r="B647" s="78"/>
      <c r="C647" s="76"/>
      <c r="D647" s="13" t="s">
        <v>4</v>
      </c>
      <c r="E647" s="4">
        <f t="shared" ref="E647:E649" si="774">F647+G647+H647+I647</f>
        <v>0</v>
      </c>
      <c r="F647" s="35">
        <v>0</v>
      </c>
      <c r="G647" s="47">
        <v>0</v>
      </c>
      <c r="H647" s="10">
        <v>0</v>
      </c>
      <c r="I647" s="48">
        <v>0</v>
      </c>
      <c r="J647" s="48">
        <v>0</v>
      </c>
      <c r="K647" s="55"/>
    </row>
    <row r="648" spans="1:11" ht="45.75" thickBot="1" x14ac:dyDescent="0.3">
      <c r="A648" s="70"/>
      <c r="B648" s="78"/>
      <c r="C648" s="76"/>
      <c r="D648" s="13" t="s">
        <v>5</v>
      </c>
      <c r="E648" s="4">
        <f t="shared" si="774"/>
        <v>0</v>
      </c>
      <c r="F648" s="35">
        <v>0</v>
      </c>
      <c r="G648" s="47">
        <v>0</v>
      </c>
      <c r="H648" s="10">
        <v>0</v>
      </c>
      <c r="I648" s="48">
        <v>0</v>
      </c>
      <c r="J648" s="48">
        <v>0</v>
      </c>
      <c r="K648" s="55"/>
    </row>
    <row r="649" spans="1:11" ht="30.75" thickBot="1" x14ac:dyDescent="0.3">
      <c r="A649" s="70"/>
      <c r="B649" s="78"/>
      <c r="C649" s="76"/>
      <c r="D649" s="13" t="s">
        <v>6</v>
      </c>
      <c r="E649" s="4">
        <f t="shared" si="774"/>
        <v>0</v>
      </c>
      <c r="F649" s="35">
        <v>0</v>
      </c>
      <c r="G649" s="47">
        <v>0</v>
      </c>
      <c r="H649" s="10">
        <v>0</v>
      </c>
      <c r="I649" s="48">
        <v>0</v>
      </c>
      <c r="J649" s="48">
        <v>0</v>
      </c>
      <c r="K649" s="55"/>
    </row>
    <row r="650" spans="1:11" ht="16.5" thickBot="1" x14ac:dyDescent="0.3">
      <c r="A650" s="71"/>
      <c r="B650" s="79"/>
      <c r="C650" s="77"/>
      <c r="D650" s="13" t="s">
        <v>7</v>
      </c>
      <c r="E650" s="4">
        <f t="shared" ref="E650:F650" si="775">E646+E647+E648+E649</f>
        <v>46700</v>
      </c>
      <c r="F650" s="35">
        <f t="shared" si="775"/>
        <v>13700</v>
      </c>
      <c r="G650" s="47">
        <f t="shared" ref="G650:I650" si="776">G646+G647+G648+G649</f>
        <v>15000</v>
      </c>
      <c r="H650" s="10">
        <f t="shared" si="776"/>
        <v>18000</v>
      </c>
      <c r="I650" s="48">
        <f t="shared" si="776"/>
        <v>0</v>
      </c>
      <c r="J650" s="48">
        <f t="shared" ref="J650" si="777">J646+J647+J648+J649</f>
        <v>0</v>
      </c>
      <c r="K650" s="56"/>
    </row>
    <row r="651" spans="1:11" ht="45.75" thickBot="1" x14ac:dyDescent="0.3">
      <c r="A651" s="69" t="s">
        <v>211</v>
      </c>
      <c r="B651" s="60" t="s">
        <v>54</v>
      </c>
      <c r="C651" s="75" t="s">
        <v>3</v>
      </c>
      <c r="D651" s="13" t="s">
        <v>29</v>
      </c>
      <c r="E651" s="4">
        <f>F651+G651+H651+I651</f>
        <v>40608</v>
      </c>
      <c r="F651" s="35">
        <v>10608</v>
      </c>
      <c r="G651" s="47">
        <v>15000</v>
      </c>
      <c r="H651" s="10">
        <v>15000</v>
      </c>
      <c r="I651" s="48">
        <v>0</v>
      </c>
      <c r="J651" s="48">
        <v>0</v>
      </c>
      <c r="K651" s="54"/>
    </row>
    <row r="652" spans="1:11" ht="45.75" thickBot="1" x14ac:dyDescent="0.3">
      <c r="A652" s="70"/>
      <c r="B652" s="61"/>
      <c r="C652" s="76"/>
      <c r="D652" s="13" t="s">
        <v>4</v>
      </c>
      <c r="E652" s="4">
        <f t="shared" ref="E652:E654" si="778">F652+G652+H652+I652</f>
        <v>38475</v>
      </c>
      <c r="F652" s="35">
        <v>38475</v>
      </c>
      <c r="G652" s="47">
        <v>0</v>
      </c>
      <c r="H652" s="10">
        <v>0</v>
      </c>
      <c r="I652" s="48">
        <v>0</v>
      </c>
      <c r="J652" s="48">
        <v>0</v>
      </c>
      <c r="K652" s="55"/>
    </row>
    <row r="653" spans="1:11" ht="45.75" thickBot="1" x14ac:dyDescent="0.3">
      <c r="A653" s="70"/>
      <c r="B653" s="61"/>
      <c r="C653" s="76"/>
      <c r="D653" s="13" t="s">
        <v>5</v>
      </c>
      <c r="E653" s="4">
        <f t="shared" si="778"/>
        <v>1417</v>
      </c>
      <c r="F653" s="35">
        <v>1417</v>
      </c>
      <c r="G653" s="47">
        <v>0</v>
      </c>
      <c r="H653" s="10">
        <v>0</v>
      </c>
      <c r="I653" s="48">
        <v>0</v>
      </c>
      <c r="J653" s="48">
        <v>0</v>
      </c>
      <c r="K653" s="55"/>
    </row>
    <row r="654" spans="1:11" ht="30.75" thickBot="1" x14ac:dyDescent="0.3">
      <c r="A654" s="70"/>
      <c r="B654" s="61"/>
      <c r="C654" s="76"/>
      <c r="D654" s="13" t="s">
        <v>6</v>
      </c>
      <c r="E654" s="4">
        <f t="shared" si="778"/>
        <v>0</v>
      </c>
      <c r="F654" s="35">
        <v>0</v>
      </c>
      <c r="G654" s="47">
        <v>0</v>
      </c>
      <c r="H654" s="10">
        <v>0</v>
      </c>
      <c r="I654" s="48">
        <v>0</v>
      </c>
      <c r="J654" s="48">
        <v>0</v>
      </c>
      <c r="K654" s="55"/>
    </row>
    <row r="655" spans="1:11" ht="16.5" thickBot="1" x14ac:dyDescent="0.3">
      <c r="A655" s="71"/>
      <c r="B655" s="62"/>
      <c r="C655" s="77"/>
      <c r="D655" s="13" t="s">
        <v>7</v>
      </c>
      <c r="E655" s="4">
        <f t="shared" ref="E655:F655" si="779">E651+E652+E653+E654</f>
        <v>80500</v>
      </c>
      <c r="F655" s="35">
        <f t="shared" si="779"/>
        <v>50500</v>
      </c>
      <c r="G655" s="47">
        <f t="shared" ref="G655:I655" si="780">G651+G652+G653+G654</f>
        <v>15000</v>
      </c>
      <c r="H655" s="10">
        <f t="shared" si="780"/>
        <v>15000</v>
      </c>
      <c r="I655" s="48">
        <f t="shared" si="780"/>
        <v>0</v>
      </c>
      <c r="J655" s="48">
        <f t="shared" ref="J655" si="781">J651+J652+J653+J654</f>
        <v>0</v>
      </c>
      <c r="K655" s="56"/>
    </row>
    <row r="656" spans="1:11" ht="45.75" thickBot="1" x14ac:dyDescent="0.3">
      <c r="A656" s="69" t="s">
        <v>212</v>
      </c>
      <c r="B656" s="60" t="s">
        <v>53</v>
      </c>
      <c r="C656" s="75" t="s">
        <v>3</v>
      </c>
      <c r="D656" s="13" t="s">
        <v>29</v>
      </c>
      <c r="E656" s="4">
        <f>F656+G656+H656+I656</f>
        <v>28850</v>
      </c>
      <c r="F656" s="35">
        <v>8850</v>
      </c>
      <c r="G656" s="47">
        <v>10000</v>
      </c>
      <c r="H656" s="10">
        <v>10000</v>
      </c>
      <c r="I656" s="48">
        <v>0</v>
      </c>
      <c r="J656" s="48">
        <v>0</v>
      </c>
      <c r="K656" s="54"/>
    </row>
    <row r="657" spans="1:11" ht="45.75" thickBot="1" x14ac:dyDescent="0.3">
      <c r="A657" s="70"/>
      <c r="B657" s="61"/>
      <c r="C657" s="76"/>
      <c r="D657" s="13" t="s">
        <v>4</v>
      </c>
      <c r="E657" s="4">
        <f t="shared" ref="E657:E659" si="782">F657+G657+H657+I657</f>
        <v>0</v>
      </c>
      <c r="F657" s="35">
        <v>0</v>
      </c>
      <c r="G657" s="47">
        <v>0</v>
      </c>
      <c r="H657" s="10">
        <v>0</v>
      </c>
      <c r="I657" s="48">
        <v>0</v>
      </c>
      <c r="J657" s="48">
        <v>0</v>
      </c>
      <c r="K657" s="55"/>
    </row>
    <row r="658" spans="1:11" ht="45.75" thickBot="1" x14ac:dyDescent="0.3">
      <c r="A658" s="70"/>
      <c r="B658" s="61"/>
      <c r="C658" s="76"/>
      <c r="D658" s="13" t="s">
        <v>5</v>
      </c>
      <c r="E658" s="4">
        <f t="shared" si="782"/>
        <v>0</v>
      </c>
      <c r="F658" s="35">
        <v>0</v>
      </c>
      <c r="G658" s="47">
        <v>0</v>
      </c>
      <c r="H658" s="10">
        <v>0</v>
      </c>
      <c r="I658" s="48">
        <v>0</v>
      </c>
      <c r="J658" s="48">
        <v>0</v>
      </c>
      <c r="K658" s="55"/>
    </row>
    <row r="659" spans="1:11" ht="30.75" thickBot="1" x14ac:dyDescent="0.3">
      <c r="A659" s="70"/>
      <c r="B659" s="61"/>
      <c r="C659" s="76"/>
      <c r="D659" s="13" t="s">
        <v>6</v>
      </c>
      <c r="E659" s="4">
        <f t="shared" si="782"/>
        <v>0</v>
      </c>
      <c r="F659" s="35">
        <v>0</v>
      </c>
      <c r="G659" s="47">
        <v>0</v>
      </c>
      <c r="H659" s="10">
        <v>0</v>
      </c>
      <c r="I659" s="48">
        <v>0</v>
      </c>
      <c r="J659" s="48">
        <v>0</v>
      </c>
      <c r="K659" s="55"/>
    </row>
    <row r="660" spans="1:11" ht="16.5" thickBot="1" x14ac:dyDescent="0.3">
      <c r="A660" s="71"/>
      <c r="B660" s="62"/>
      <c r="C660" s="77"/>
      <c r="D660" s="13" t="s">
        <v>7</v>
      </c>
      <c r="E660" s="4">
        <f t="shared" ref="E660:F660" si="783">E656+E657+E658+E659</f>
        <v>28850</v>
      </c>
      <c r="F660" s="35">
        <f t="shared" si="783"/>
        <v>8850</v>
      </c>
      <c r="G660" s="47">
        <f t="shared" ref="G660:I660" si="784">G656+G657+G658+G659</f>
        <v>10000</v>
      </c>
      <c r="H660" s="10">
        <f t="shared" si="784"/>
        <v>10000</v>
      </c>
      <c r="I660" s="48">
        <f t="shared" si="784"/>
        <v>0</v>
      </c>
      <c r="J660" s="48">
        <f t="shared" ref="J660" si="785">J656+J657+J658+J659</f>
        <v>0</v>
      </c>
      <c r="K660" s="56"/>
    </row>
    <row r="661" spans="1:11" ht="45.75" hidden="1" customHeight="1" thickBot="1" x14ac:dyDescent="0.3">
      <c r="A661" s="80" t="s">
        <v>45</v>
      </c>
      <c r="B661" s="72" t="s">
        <v>22</v>
      </c>
      <c r="C661" s="75" t="s">
        <v>3</v>
      </c>
      <c r="D661" s="13" t="s">
        <v>29</v>
      </c>
      <c r="E661" s="4">
        <f>E666+E671</f>
        <v>0</v>
      </c>
      <c r="F661" s="35">
        <f>F666+F671</f>
        <v>0</v>
      </c>
      <c r="G661" s="47">
        <f t="shared" ref="G661:I661" si="786">G666+G671</f>
        <v>0</v>
      </c>
      <c r="H661" s="10">
        <f t="shared" si="786"/>
        <v>0</v>
      </c>
      <c r="I661" s="48">
        <f t="shared" si="786"/>
        <v>0</v>
      </c>
      <c r="J661" s="48">
        <f t="shared" ref="J661" si="787">J666+J671</f>
        <v>0</v>
      </c>
      <c r="K661" s="54"/>
    </row>
    <row r="662" spans="1:11" ht="45.75" hidden="1" customHeight="1" thickBot="1" x14ac:dyDescent="0.3">
      <c r="A662" s="81"/>
      <c r="B662" s="78"/>
      <c r="C662" s="76"/>
      <c r="D662" s="13" t="s">
        <v>4</v>
      </c>
      <c r="E662" s="4">
        <f>E667</f>
        <v>0</v>
      </c>
      <c r="F662" s="35">
        <f>F667</f>
        <v>0</v>
      </c>
      <c r="G662" s="47">
        <f t="shared" ref="G662:I662" si="788">G667</f>
        <v>0</v>
      </c>
      <c r="H662" s="10">
        <f t="shared" si="788"/>
        <v>0</v>
      </c>
      <c r="I662" s="48">
        <f t="shared" si="788"/>
        <v>0</v>
      </c>
      <c r="J662" s="48">
        <f t="shared" ref="J662" si="789">J667</f>
        <v>0</v>
      </c>
      <c r="K662" s="55"/>
    </row>
    <row r="663" spans="1:11" ht="45.75" hidden="1" customHeight="1" thickBot="1" x14ac:dyDescent="0.3">
      <c r="A663" s="81"/>
      <c r="B663" s="78"/>
      <c r="C663" s="76"/>
      <c r="D663" s="13" t="s">
        <v>5</v>
      </c>
      <c r="E663" s="4">
        <f t="shared" ref="E663:F664" si="790">E668</f>
        <v>0</v>
      </c>
      <c r="F663" s="35">
        <f t="shared" si="790"/>
        <v>0</v>
      </c>
      <c r="G663" s="47">
        <f t="shared" ref="G663:I663" si="791">G668</f>
        <v>0</v>
      </c>
      <c r="H663" s="10">
        <f t="shared" si="791"/>
        <v>0</v>
      </c>
      <c r="I663" s="48">
        <f t="shared" si="791"/>
        <v>0</v>
      </c>
      <c r="J663" s="48">
        <f t="shared" ref="J663" si="792">J668</f>
        <v>0</v>
      </c>
      <c r="K663" s="55"/>
    </row>
    <row r="664" spans="1:11" ht="30.75" hidden="1" customHeight="1" thickBot="1" x14ac:dyDescent="0.3">
      <c r="A664" s="81"/>
      <c r="B664" s="78"/>
      <c r="C664" s="76"/>
      <c r="D664" s="13" t="s">
        <v>6</v>
      </c>
      <c r="E664" s="4">
        <f t="shared" si="790"/>
        <v>0</v>
      </c>
      <c r="F664" s="35">
        <f t="shared" si="790"/>
        <v>0</v>
      </c>
      <c r="G664" s="47">
        <f t="shared" ref="G664:I664" si="793">G669</f>
        <v>0</v>
      </c>
      <c r="H664" s="10">
        <f t="shared" si="793"/>
        <v>0</v>
      </c>
      <c r="I664" s="48">
        <f t="shared" si="793"/>
        <v>0</v>
      </c>
      <c r="J664" s="48">
        <f t="shared" ref="J664" si="794">J669</f>
        <v>0</v>
      </c>
      <c r="K664" s="55"/>
    </row>
    <row r="665" spans="1:11" ht="16.5" hidden="1" customHeight="1" thickBot="1" x14ac:dyDescent="0.3">
      <c r="A665" s="82"/>
      <c r="B665" s="79"/>
      <c r="C665" s="77"/>
      <c r="D665" s="13" t="s">
        <v>7</v>
      </c>
      <c r="E665" s="4">
        <f t="shared" ref="E665:F665" si="795">E661+E662+E663+E664</f>
        <v>0</v>
      </c>
      <c r="F665" s="35">
        <f t="shared" si="795"/>
        <v>0</v>
      </c>
      <c r="G665" s="47">
        <f t="shared" ref="G665:I665" si="796">G661+G662+G663+G664</f>
        <v>0</v>
      </c>
      <c r="H665" s="10">
        <f t="shared" si="796"/>
        <v>0</v>
      </c>
      <c r="I665" s="48">
        <f t="shared" si="796"/>
        <v>0</v>
      </c>
      <c r="J665" s="48">
        <f t="shared" ref="J665" si="797">J661+J662+J663+J664</f>
        <v>0</v>
      </c>
      <c r="K665" s="56"/>
    </row>
    <row r="666" spans="1:11" ht="45.75" hidden="1" customHeight="1" thickBot="1" x14ac:dyDescent="0.3">
      <c r="A666" s="80" t="s">
        <v>46</v>
      </c>
      <c r="B666" s="72" t="s">
        <v>23</v>
      </c>
      <c r="C666" s="75" t="s">
        <v>3</v>
      </c>
      <c r="D666" s="13" t="s">
        <v>29</v>
      </c>
      <c r="E666" s="4"/>
      <c r="F666" s="35"/>
      <c r="G666" s="47"/>
      <c r="H666" s="10"/>
      <c r="I666" s="48"/>
      <c r="J666" s="48"/>
      <c r="K666" s="54"/>
    </row>
    <row r="667" spans="1:11" ht="45.75" hidden="1" customHeight="1" thickBot="1" x14ac:dyDescent="0.3">
      <c r="A667" s="81"/>
      <c r="B667" s="78"/>
      <c r="C667" s="76"/>
      <c r="D667" s="13" t="s">
        <v>4</v>
      </c>
      <c r="E667" s="4">
        <v>0</v>
      </c>
      <c r="F667" s="35">
        <v>0</v>
      </c>
      <c r="G667" s="47">
        <v>0</v>
      </c>
      <c r="H667" s="10">
        <v>0</v>
      </c>
      <c r="I667" s="48">
        <v>0</v>
      </c>
      <c r="J667" s="48">
        <v>0</v>
      </c>
      <c r="K667" s="55"/>
    </row>
    <row r="668" spans="1:11" ht="45.75" hidden="1" customHeight="1" thickBot="1" x14ac:dyDescent="0.3">
      <c r="A668" s="81"/>
      <c r="B668" s="78"/>
      <c r="C668" s="76"/>
      <c r="D668" s="13" t="s">
        <v>5</v>
      </c>
      <c r="E668" s="4">
        <v>0</v>
      </c>
      <c r="F668" s="35">
        <v>0</v>
      </c>
      <c r="G668" s="47">
        <v>0</v>
      </c>
      <c r="H668" s="10">
        <v>0</v>
      </c>
      <c r="I668" s="48">
        <v>0</v>
      </c>
      <c r="J668" s="48">
        <v>0</v>
      </c>
      <c r="K668" s="55"/>
    </row>
    <row r="669" spans="1:11" ht="30.75" hidden="1" customHeight="1" thickBot="1" x14ac:dyDescent="0.3">
      <c r="A669" s="81"/>
      <c r="B669" s="78"/>
      <c r="C669" s="76"/>
      <c r="D669" s="13" t="s">
        <v>6</v>
      </c>
      <c r="E669" s="4">
        <v>0</v>
      </c>
      <c r="F669" s="35">
        <v>0</v>
      </c>
      <c r="G669" s="47">
        <v>0</v>
      </c>
      <c r="H669" s="10">
        <v>0</v>
      </c>
      <c r="I669" s="48">
        <v>0</v>
      </c>
      <c r="J669" s="48">
        <v>0</v>
      </c>
      <c r="K669" s="55"/>
    </row>
    <row r="670" spans="1:11" ht="16.5" hidden="1" customHeight="1" thickBot="1" x14ac:dyDescent="0.3">
      <c r="A670" s="82"/>
      <c r="B670" s="79"/>
      <c r="C670" s="77"/>
      <c r="D670" s="13" t="s">
        <v>7</v>
      </c>
      <c r="E670" s="4">
        <f t="shared" ref="E670:F670" si="798">E666+E667+E668+E669</f>
        <v>0</v>
      </c>
      <c r="F670" s="35">
        <f t="shared" si="798"/>
        <v>0</v>
      </c>
      <c r="G670" s="47">
        <f t="shared" ref="G670:I670" si="799">G666+G667+G668+G669</f>
        <v>0</v>
      </c>
      <c r="H670" s="10">
        <f t="shared" si="799"/>
        <v>0</v>
      </c>
      <c r="I670" s="48">
        <f t="shared" si="799"/>
        <v>0</v>
      </c>
      <c r="J670" s="48">
        <f t="shared" ref="J670" si="800">J666+J667+J668+J669</f>
        <v>0</v>
      </c>
      <c r="K670" s="56"/>
    </row>
    <row r="671" spans="1:11" ht="45.75" hidden="1" customHeight="1" thickBot="1" x14ac:dyDescent="0.3">
      <c r="A671" s="80" t="s">
        <v>47</v>
      </c>
      <c r="B671" s="72" t="s">
        <v>38</v>
      </c>
      <c r="C671" s="75" t="s">
        <v>3</v>
      </c>
      <c r="D671" s="13" t="s">
        <v>29</v>
      </c>
      <c r="E671" s="4"/>
      <c r="F671" s="35"/>
      <c r="G671" s="47"/>
      <c r="H671" s="10"/>
      <c r="I671" s="48"/>
      <c r="J671" s="48"/>
      <c r="K671" s="54"/>
    </row>
    <row r="672" spans="1:11" ht="45.75" hidden="1" customHeight="1" thickBot="1" x14ac:dyDescent="0.3">
      <c r="A672" s="81"/>
      <c r="B672" s="78"/>
      <c r="C672" s="76"/>
      <c r="D672" s="13" t="s">
        <v>4</v>
      </c>
      <c r="E672" s="4">
        <v>0</v>
      </c>
      <c r="F672" s="35">
        <v>0</v>
      </c>
      <c r="G672" s="47">
        <v>0</v>
      </c>
      <c r="H672" s="10">
        <v>0</v>
      </c>
      <c r="I672" s="48">
        <v>0</v>
      </c>
      <c r="J672" s="48">
        <v>0</v>
      </c>
      <c r="K672" s="55"/>
    </row>
    <row r="673" spans="1:11" ht="45.75" hidden="1" customHeight="1" thickBot="1" x14ac:dyDescent="0.3">
      <c r="A673" s="81"/>
      <c r="B673" s="78"/>
      <c r="C673" s="76"/>
      <c r="D673" s="13" t="s">
        <v>5</v>
      </c>
      <c r="E673" s="4">
        <v>0</v>
      </c>
      <c r="F673" s="35">
        <v>0</v>
      </c>
      <c r="G673" s="47">
        <v>0</v>
      </c>
      <c r="H673" s="10">
        <v>0</v>
      </c>
      <c r="I673" s="48">
        <v>0</v>
      </c>
      <c r="J673" s="48">
        <v>0</v>
      </c>
      <c r="K673" s="55"/>
    </row>
    <row r="674" spans="1:11" ht="30.75" hidden="1" customHeight="1" thickBot="1" x14ac:dyDescent="0.3">
      <c r="A674" s="81"/>
      <c r="B674" s="78"/>
      <c r="C674" s="76"/>
      <c r="D674" s="13" t="s">
        <v>6</v>
      </c>
      <c r="E674" s="4">
        <v>0</v>
      </c>
      <c r="F674" s="35">
        <v>0</v>
      </c>
      <c r="G674" s="47">
        <v>0</v>
      </c>
      <c r="H674" s="10">
        <v>0</v>
      </c>
      <c r="I674" s="48">
        <v>0</v>
      </c>
      <c r="J674" s="48">
        <v>0</v>
      </c>
      <c r="K674" s="55"/>
    </row>
    <row r="675" spans="1:11" ht="16.5" hidden="1" customHeight="1" thickBot="1" x14ac:dyDescent="0.3">
      <c r="A675" s="82"/>
      <c r="B675" s="79"/>
      <c r="C675" s="77"/>
      <c r="D675" s="13" t="s">
        <v>7</v>
      </c>
      <c r="E675" s="4">
        <f t="shared" ref="E675:F675" si="801">E671+E672+E673+E674</f>
        <v>0</v>
      </c>
      <c r="F675" s="35">
        <f t="shared" si="801"/>
        <v>0</v>
      </c>
      <c r="G675" s="47">
        <f t="shared" ref="G675:I675" si="802">G671+G672+G673+G674</f>
        <v>0</v>
      </c>
      <c r="H675" s="10">
        <f t="shared" si="802"/>
        <v>0</v>
      </c>
      <c r="I675" s="48">
        <f t="shared" si="802"/>
        <v>0</v>
      </c>
      <c r="J675" s="48">
        <f t="shared" ref="J675" si="803">J671+J672+J673+J674</f>
        <v>0</v>
      </c>
      <c r="K675" s="56"/>
    </row>
    <row r="676" spans="1:11" ht="46.5" customHeight="1" thickBot="1" x14ac:dyDescent="0.3">
      <c r="A676" s="69" t="s">
        <v>230</v>
      </c>
      <c r="B676" s="72" t="s">
        <v>44</v>
      </c>
      <c r="C676" s="75" t="s">
        <v>3</v>
      </c>
      <c r="D676" s="13" t="s">
        <v>29</v>
      </c>
      <c r="E676" s="4">
        <f>F676+G676+H676+I676</f>
        <v>60000</v>
      </c>
      <c r="F676" s="35">
        <v>0</v>
      </c>
      <c r="G676" s="47">
        <v>30000</v>
      </c>
      <c r="H676" s="10">
        <v>30000</v>
      </c>
      <c r="I676" s="48">
        <v>0</v>
      </c>
      <c r="J676" s="48">
        <v>0</v>
      </c>
      <c r="K676" s="54"/>
    </row>
    <row r="677" spans="1:11" ht="45.75" customHeight="1" thickBot="1" x14ac:dyDescent="0.3">
      <c r="A677" s="70"/>
      <c r="B677" s="78"/>
      <c r="C677" s="76"/>
      <c r="D677" s="13" t="s">
        <v>4</v>
      </c>
      <c r="E677" s="4">
        <f t="shared" ref="E677:E679" si="804">F677+G677+H677+I677</f>
        <v>0</v>
      </c>
      <c r="F677" s="35">
        <v>0</v>
      </c>
      <c r="G677" s="47">
        <v>0</v>
      </c>
      <c r="H677" s="10">
        <v>0</v>
      </c>
      <c r="I677" s="48">
        <v>0</v>
      </c>
      <c r="J677" s="48">
        <v>0</v>
      </c>
      <c r="K677" s="55"/>
    </row>
    <row r="678" spans="1:11" ht="29.25" customHeight="1" thickBot="1" x14ac:dyDescent="0.3">
      <c r="A678" s="70"/>
      <c r="B678" s="78"/>
      <c r="C678" s="76"/>
      <c r="D678" s="13" t="s">
        <v>5</v>
      </c>
      <c r="E678" s="4">
        <f t="shared" si="804"/>
        <v>0</v>
      </c>
      <c r="F678" s="35">
        <v>0</v>
      </c>
      <c r="G678" s="47">
        <v>0</v>
      </c>
      <c r="H678" s="10">
        <v>0</v>
      </c>
      <c r="I678" s="48">
        <v>0</v>
      </c>
      <c r="J678" s="48">
        <v>0</v>
      </c>
      <c r="K678" s="55"/>
    </row>
    <row r="679" spans="1:11" ht="32.25" customHeight="1" thickBot="1" x14ac:dyDescent="0.3">
      <c r="A679" s="70"/>
      <c r="B679" s="78"/>
      <c r="C679" s="76"/>
      <c r="D679" s="13" t="s">
        <v>6</v>
      </c>
      <c r="E679" s="4">
        <f t="shared" si="804"/>
        <v>0</v>
      </c>
      <c r="F679" s="35">
        <v>0</v>
      </c>
      <c r="G679" s="47">
        <v>0</v>
      </c>
      <c r="H679" s="10">
        <v>0</v>
      </c>
      <c r="I679" s="48">
        <v>0</v>
      </c>
      <c r="J679" s="48">
        <v>0</v>
      </c>
      <c r="K679" s="55"/>
    </row>
    <row r="680" spans="1:11" ht="37.5" customHeight="1" thickBot="1" x14ac:dyDescent="0.3">
      <c r="A680" s="71"/>
      <c r="B680" s="79"/>
      <c r="C680" s="77"/>
      <c r="D680" s="13" t="s">
        <v>7</v>
      </c>
      <c r="E680" s="4">
        <f t="shared" ref="E680:F680" si="805">E676+E677+E678+E679</f>
        <v>60000</v>
      </c>
      <c r="F680" s="35">
        <f t="shared" si="805"/>
        <v>0</v>
      </c>
      <c r="G680" s="47">
        <f t="shared" ref="G680:I680" si="806">G676+G677+G678+G679</f>
        <v>30000</v>
      </c>
      <c r="H680" s="10">
        <f t="shared" si="806"/>
        <v>30000</v>
      </c>
      <c r="I680" s="48">
        <f t="shared" si="806"/>
        <v>0</v>
      </c>
      <c r="J680" s="48">
        <f t="shared" ref="J680" si="807">J676+J677+J678+J679</f>
        <v>0</v>
      </c>
      <c r="K680" s="56"/>
    </row>
    <row r="681" spans="1:11" ht="45.75" thickBot="1" x14ac:dyDescent="0.3">
      <c r="A681" s="80">
        <v>32</v>
      </c>
      <c r="B681" s="60" t="s">
        <v>157</v>
      </c>
      <c r="C681" s="75" t="s">
        <v>3</v>
      </c>
      <c r="D681" s="13" t="s">
        <v>29</v>
      </c>
      <c r="E681" s="4">
        <f t="shared" ref="E681:F684" si="808">E686</f>
        <v>2535000</v>
      </c>
      <c r="F681" s="35">
        <f t="shared" si="808"/>
        <v>1460000</v>
      </c>
      <c r="G681" s="47">
        <f t="shared" ref="G681:I681" si="809">G686</f>
        <v>1075000</v>
      </c>
      <c r="H681" s="10">
        <f t="shared" si="809"/>
        <v>0</v>
      </c>
      <c r="I681" s="48">
        <f t="shared" si="809"/>
        <v>0</v>
      </c>
      <c r="J681" s="48">
        <f t="shared" ref="J681" si="810">J686</f>
        <v>0</v>
      </c>
      <c r="K681" s="54">
        <v>62</v>
      </c>
    </row>
    <row r="682" spans="1:11" ht="45.75" thickBot="1" x14ac:dyDescent="0.3">
      <c r="A682" s="81"/>
      <c r="B682" s="61"/>
      <c r="C682" s="76"/>
      <c r="D682" s="13" t="s">
        <v>4</v>
      </c>
      <c r="E682" s="4">
        <f t="shared" si="808"/>
        <v>0</v>
      </c>
      <c r="F682" s="35">
        <f t="shared" si="808"/>
        <v>0</v>
      </c>
      <c r="G682" s="47">
        <f t="shared" ref="G682:I682" si="811">G687</f>
        <v>0</v>
      </c>
      <c r="H682" s="10">
        <f t="shared" si="811"/>
        <v>0</v>
      </c>
      <c r="I682" s="48">
        <f t="shared" si="811"/>
        <v>0</v>
      </c>
      <c r="J682" s="48">
        <f t="shared" ref="J682" si="812">J687</f>
        <v>0</v>
      </c>
      <c r="K682" s="55"/>
    </row>
    <row r="683" spans="1:11" ht="45.75" thickBot="1" x14ac:dyDescent="0.3">
      <c r="A683" s="81"/>
      <c r="B683" s="61"/>
      <c r="C683" s="76"/>
      <c r="D683" s="13" t="s">
        <v>5</v>
      </c>
      <c r="E683" s="4">
        <f t="shared" si="808"/>
        <v>0</v>
      </c>
      <c r="F683" s="35">
        <f t="shared" si="808"/>
        <v>0</v>
      </c>
      <c r="G683" s="47">
        <f t="shared" ref="G683:I683" si="813">G688</f>
        <v>0</v>
      </c>
      <c r="H683" s="10">
        <f t="shared" si="813"/>
        <v>0</v>
      </c>
      <c r="I683" s="48">
        <f t="shared" si="813"/>
        <v>0</v>
      </c>
      <c r="J683" s="48">
        <f t="shared" ref="J683" si="814">J688</f>
        <v>0</v>
      </c>
      <c r="K683" s="55"/>
    </row>
    <row r="684" spans="1:11" ht="30.75" thickBot="1" x14ac:dyDescent="0.3">
      <c r="A684" s="81"/>
      <c r="B684" s="61"/>
      <c r="C684" s="76"/>
      <c r="D684" s="13" t="s">
        <v>6</v>
      </c>
      <c r="E684" s="4">
        <f t="shared" si="808"/>
        <v>0</v>
      </c>
      <c r="F684" s="35">
        <f t="shared" si="808"/>
        <v>0</v>
      </c>
      <c r="G684" s="47">
        <f t="shared" ref="G684:I684" si="815">G689</f>
        <v>0</v>
      </c>
      <c r="H684" s="10">
        <f t="shared" si="815"/>
        <v>0</v>
      </c>
      <c r="I684" s="48">
        <f t="shared" si="815"/>
        <v>0</v>
      </c>
      <c r="J684" s="48">
        <f t="shared" ref="J684" si="816">J689</f>
        <v>0</v>
      </c>
      <c r="K684" s="55"/>
    </row>
    <row r="685" spans="1:11" ht="16.5" thickBot="1" x14ac:dyDescent="0.3">
      <c r="A685" s="82"/>
      <c r="B685" s="62"/>
      <c r="C685" s="77"/>
      <c r="D685" s="13" t="s">
        <v>7</v>
      </c>
      <c r="E685" s="4">
        <f t="shared" ref="E685:F685" si="817">E681+E682+E683+E684</f>
        <v>2535000</v>
      </c>
      <c r="F685" s="35">
        <f t="shared" si="817"/>
        <v>1460000</v>
      </c>
      <c r="G685" s="47">
        <f t="shared" ref="G685:I685" si="818">G681+G682+G683+G684</f>
        <v>1075000</v>
      </c>
      <c r="H685" s="10">
        <f t="shared" si="818"/>
        <v>0</v>
      </c>
      <c r="I685" s="48">
        <f t="shared" si="818"/>
        <v>0</v>
      </c>
      <c r="J685" s="48">
        <f t="shared" ref="J685" si="819">J681+J682+J683+J684</f>
        <v>0</v>
      </c>
      <c r="K685" s="56"/>
    </row>
    <row r="686" spans="1:11" ht="45.75" thickBot="1" x14ac:dyDescent="0.3">
      <c r="A686" s="69" t="s">
        <v>192</v>
      </c>
      <c r="B686" s="60" t="s">
        <v>159</v>
      </c>
      <c r="C686" s="75" t="s">
        <v>3</v>
      </c>
      <c r="D686" s="13" t="s">
        <v>29</v>
      </c>
      <c r="E686" s="4">
        <f>E691+E696</f>
        <v>2535000</v>
      </c>
      <c r="F686" s="35">
        <f>F691+F696</f>
        <v>1460000</v>
      </c>
      <c r="G686" s="47">
        <f t="shared" ref="G686:I686" si="820">G691+G696</f>
        <v>1075000</v>
      </c>
      <c r="H686" s="10">
        <f t="shared" si="820"/>
        <v>0</v>
      </c>
      <c r="I686" s="48">
        <f t="shared" si="820"/>
        <v>0</v>
      </c>
      <c r="J686" s="48">
        <f t="shared" ref="J686" si="821">J691+J696</f>
        <v>0</v>
      </c>
      <c r="K686" s="54"/>
    </row>
    <row r="687" spans="1:11" ht="45.75" thickBot="1" x14ac:dyDescent="0.3">
      <c r="A687" s="70"/>
      <c r="B687" s="61"/>
      <c r="C687" s="76"/>
      <c r="D687" s="13" t="s">
        <v>4</v>
      </c>
      <c r="E687" s="4">
        <v>0</v>
      </c>
      <c r="F687" s="35">
        <v>0</v>
      </c>
      <c r="G687" s="47">
        <v>0</v>
      </c>
      <c r="H687" s="10">
        <v>0</v>
      </c>
      <c r="I687" s="48">
        <v>0</v>
      </c>
      <c r="J687" s="48">
        <v>0</v>
      </c>
      <c r="K687" s="55"/>
    </row>
    <row r="688" spans="1:11" ht="45.75" thickBot="1" x14ac:dyDescent="0.3">
      <c r="A688" s="70"/>
      <c r="B688" s="61"/>
      <c r="C688" s="76"/>
      <c r="D688" s="13" t="s">
        <v>5</v>
      </c>
      <c r="E688" s="4">
        <v>0</v>
      </c>
      <c r="F688" s="35">
        <v>0</v>
      </c>
      <c r="G688" s="47">
        <v>0</v>
      </c>
      <c r="H688" s="10">
        <v>0</v>
      </c>
      <c r="I688" s="48">
        <v>0</v>
      </c>
      <c r="J688" s="48">
        <v>0</v>
      </c>
      <c r="K688" s="55"/>
    </row>
    <row r="689" spans="1:11" ht="30.75" thickBot="1" x14ac:dyDescent="0.3">
      <c r="A689" s="70"/>
      <c r="B689" s="61"/>
      <c r="C689" s="76"/>
      <c r="D689" s="13" t="s">
        <v>6</v>
      </c>
      <c r="E689" s="4">
        <v>0</v>
      </c>
      <c r="F689" s="35">
        <v>0</v>
      </c>
      <c r="G689" s="47">
        <v>0</v>
      </c>
      <c r="H689" s="10">
        <v>0</v>
      </c>
      <c r="I689" s="48">
        <v>0</v>
      </c>
      <c r="J689" s="48">
        <v>0</v>
      </c>
      <c r="K689" s="55"/>
    </row>
    <row r="690" spans="1:11" ht="16.5" thickBot="1" x14ac:dyDescent="0.3">
      <c r="A690" s="71"/>
      <c r="B690" s="62"/>
      <c r="C690" s="77"/>
      <c r="D690" s="13" t="s">
        <v>7</v>
      </c>
      <c r="E690" s="4">
        <f t="shared" ref="E690:F690" si="822">E686+E687+E688+E689</f>
        <v>2535000</v>
      </c>
      <c r="F690" s="35">
        <f t="shared" si="822"/>
        <v>1460000</v>
      </c>
      <c r="G690" s="47">
        <f t="shared" ref="G690:I690" si="823">G686+G687+G688+G689</f>
        <v>1075000</v>
      </c>
      <c r="H690" s="10">
        <f t="shared" si="823"/>
        <v>0</v>
      </c>
      <c r="I690" s="48">
        <f t="shared" si="823"/>
        <v>0</v>
      </c>
      <c r="J690" s="48">
        <f t="shared" ref="J690" si="824">J686+J687+J688+J689</f>
        <v>0</v>
      </c>
      <c r="K690" s="56"/>
    </row>
    <row r="691" spans="1:11" ht="45.75" thickBot="1" x14ac:dyDescent="0.3">
      <c r="A691" s="69" t="s">
        <v>193</v>
      </c>
      <c r="B691" s="60" t="s">
        <v>64</v>
      </c>
      <c r="C691" s="75" t="s">
        <v>3</v>
      </c>
      <c r="D691" s="13" t="s">
        <v>29</v>
      </c>
      <c r="E691" s="4">
        <f>F691+G691+H691+I691</f>
        <v>1515000</v>
      </c>
      <c r="F691" s="35">
        <v>840000</v>
      </c>
      <c r="G691" s="47">
        <v>675000</v>
      </c>
      <c r="H691" s="10">
        <v>0</v>
      </c>
      <c r="I691" s="48">
        <v>0</v>
      </c>
      <c r="J691" s="48">
        <v>0</v>
      </c>
      <c r="K691" s="54"/>
    </row>
    <row r="692" spans="1:11" ht="45.75" thickBot="1" x14ac:dyDescent="0.3">
      <c r="A692" s="70"/>
      <c r="B692" s="61"/>
      <c r="C692" s="76"/>
      <c r="D692" s="13" t="s">
        <v>4</v>
      </c>
      <c r="E692" s="4">
        <f t="shared" ref="E692:E694" si="825">F692+G692+H692+I692</f>
        <v>0</v>
      </c>
      <c r="F692" s="35">
        <v>0</v>
      </c>
      <c r="G692" s="47">
        <v>0</v>
      </c>
      <c r="H692" s="10">
        <v>0</v>
      </c>
      <c r="I692" s="48">
        <v>0</v>
      </c>
      <c r="J692" s="48">
        <v>0</v>
      </c>
      <c r="K692" s="55"/>
    </row>
    <row r="693" spans="1:11" ht="45.75" thickBot="1" x14ac:dyDescent="0.3">
      <c r="A693" s="70"/>
      <c r="B693" s="61"/>
      <c r="C693" s="76"/>
      <c r="D693" s="13" t="s">
        <v>5</v>
      </c>
      <c r="E693" s="4">
        <f t="shared" si="825"/>
        <v>0</v>
      </c>
      <c r="F693" s="35">
        <v>0</v>
      </c>
      <c r="G693" s="47">
        <v>0</v>
      </c>
      <c r="H693" s="10">
        <v>0</v>
      </c>
      <c r="I693" s="48">
        <v>0</v>
      </c>
      <c r="J693" s="48">
        <v>0</v>
      </c>
      <c r="K693" s="55"/>
    </row>
    <row r="694" spans="1:11" ht="30.75" thickBot="1" x14ac:dyDescent="0.3">
      <c r="A694" s="70"/>
      <c r="B694" s="61"/>
      <c r="C694" s="76"/>
      <c r="D694" s="13" t="s">
        <v>6</v>
      </c>
      <c r="E694" s="4">
        <f t="shared" si="825"/>
        <v>0</v>
      </c>
      <c r="F694" s="35">
        <v>0</v>
      </c>
      <c r="G694" s="47">
        <v>0</v>
      </c>
      <c r="H694" s="10">
        <v>0</v>
      </c>
      <c r="I694" s="48">
        <v>0</v>
      </c>
      <c r="J694" s="48">
        <v>0</v>
      </c>
      <c r="K694" s="55"/>
    </row>
    <row r="695" spans="1:11" ht="16.5" thickBot="1" x14ac:dyDescent="0.3">
      <c r="A695" s="71"/>
      <c r="B695" s="62"/>
      <c r="C695" s="77"/>
      <c r="D695" s="13" t="s">
        <v>7</v>
      </c>
      <c r="E695" s="4">
        <f t="shared" ref="E695:F695" si="826">E691+E692+E693+E694</f>
        <v>1515000</v>
      </c>
      <c r="F695" s="35">
        <f t="shared" si="826"/>
        <v>840000</v>
      </c>
      <c r="G695" s="47">
        <f t="shared" ref="G695:I695" si="827">G691+G692+G693+G694</f>
        <v>675000</v>
      </c>
      <c r="H695" s="10">
        <f t="shared" si="827"/>
        <v>0</v>
      </c>
      <c r="I695" s="48">
        <f t="shared" si="827"/>
        <v>0</v>
      </c>
      <c r="J695" s="48">
        <f t="shared" ref="J695" si="828">J691+J692+J693+J694</f>
        <v>0</v>
      </c>
      <c r="K695" s="56"/>
    </row>
    <row r="696" spans="1:11" ht="45.75" thickBot="1" x14ac:dyDescent="0.3">
      <c r="A696" s="69" t="s">
        <v>194</v>
      </c>
      <c r="B696" s="60" t="s">
        <v>65</v>
      </c>
      <c r="C696" s="75" t="s">
        <v>3</v>
      </c>
      <c r="D696" s="13" t="s">
        <v>29</v>
      </c>
      <c r="E696" s="4">
        <f>F696+G696+H696+I696</f>
        <v>1020000</v>
      </c>
      <c r="F696" s="35">
        <v>620000</v>
      </c>
      <c r="G696" s="47">
        <v>400000</v>
      </c>
      <c r="H696" s="10">
        <v>0</v>
      </c>
      <c r="I696" s="48">
        <v>0</v>
      </c>
      <c r="J696" s="48">
        <v>0</v>
      </c>
      <c r="K696" s="54"/>
    </row>
    <row r="697" spans="1:11" ht="45.75" thickBot="1" x14ac:dyDescent="0.3">
      <c r="A697" s="70"/>
      <c r="B697" s="61"/>
      <c r="C697" s="76"/>
      <c r="D697" s="13" t="s">
        <v>4</v>
      </c>
      <c r="E697" s="4">
        <f t="shared" ref="E697:E699" si="829">F697+G697+H697+I697</f>
        <v>0</v>
      </c>
      <c r="F697" s="35">
        <v>0</v>
      </c>
      <c r="G697" s="47">
        <v>0</v>
      </c>
      <c r="H697" s="10">
        <v>0</v>
      </c>
      <c r="I697" s="48">
        <v>0</v>
      </c>
      <c r="J697" s="48">
        <v>0</v>
      </c>
      <c r="K697" s="55"/>
    </row>
    <row r="698" spans="1:11" ht="45.75" thickBot="1" x14ac:dyDescent="0.3">
      <c r="A698" s="70"/>
      <c r="B698" s="61"/>
      <c r="C698" s="76"/>
      <c r="D698" s="13" t="s">
        <v>5</v>
      </c>
      <c r="E698" s="4">
        <f t="shared" si="829"/>
        <v>0</v>
      </c>
      <c r="F698" s="35">
        <v>0</v>
      </c>
      <c r="G698" s="47">
        <v>0</v>
      </c>
      <c r="H698" s="10">
        <v>0</v>
      </c>
      <c r="I698" s="48">
        <v>0</v>
      </c>
      <c r="J698" s="48">
        <v>0</v>
      </c>
      <c r="K698" s="55"/>
    </row>
    <row r="699" spans="1:11" ht="30.75" thickBot="1" x14ac:dyDescent="0.3">
      <c r="A699" s="70"/>
      <c r="B699" s="61"/>
      <c r="C699" s="76"/>
      <c r="D699" s="13" t="s">
        <v>6</v>
      </c>
      <c r="E699" s="4">
        <f t="shared" si="829"/>
        <v>0</v>
      </c>
      <c r="F699" s="35">
        <v>0</v>
      </c>
      <c r="G699" s="47">
        <v>0</v>
      </c>
      <c r="H699" s="10">
        <v>0</v>
      </c>
      <c r="I699" s="48">
        <v>0</v>
      </c>
      <c r="J699" s="48">
        <v>0</v>
      </c>
      <c r="K699" s="55"/>
    </row>
    <row r="700" spans="1:11" ht="16.5" thickBot="1" x14ac:dyDescent="0.3">
      <c r="A700" s="71"/>
      <c r="B700" s="62"/>
      <c r="C700" s="77"/>
      <c r="D700" s="13" t="s">
        <v>7</v>
      </c>
      <c r="E700" s="4">
        <f t="shared" ref="E700:F700" si="830">E696+E697+E698+E699</f>
        <v>1020000</v>
      </c>
      <c r="F700" s="35">
        <f t="shared" si="830"/>
        <v>620000</v>
      </c>
      <c r="G700" s="47">
        <f t="shared" ref="G700:I700" si="831">G696+G697+G698+G699</f>
        <v>400000</v>
      </c>
      <c r="H700" s="10">
        <f t="shared" si="831"/>
        <v>0</v>
      </c>
      <c r="I700" s="48">
        <f t="shared" si="831"/>
        <v>0</v>
      </c>
      <c r="J700" s="48">
        <f t="shared" ref="J700" si="832">J696+J697+J698+J699</f>
        <v>0</v>
      </c>
      <c r="K700" s="56"/>
    </row>
    <row r="701" spans="1:11" ht="45.75" customHeight="1" thickBot="1" x14ac:dyDescent="0.3">
      <c r="A701" s="80"/>
      <c r="B701" s="72" t="s">
        <v>177</v>
      </c>
      <c r="C701" s="75" t="s">
        <v>3</v>
      </c>
      <c r="D701" s="13" t="s">
        <v>29</v>
      </c>
      <c r="E701" s="4">
        <f t="shared" ref="E701:F704" si="833">E706</f>
        <v>642000</v>
      </c>
      <c r="F701" s="35">
        <f t="shared" si="833"/>
        <v>350000</v>
      </c>
      <c r="G701" s="47">
        <f t="shared" ref="G701:I701" si="834">G706</f>
        <v>212000</v>
      </c>
      <c r="H701" s="10">
        <f t="shared" si="834"/>
        <v>80000</v>
      </c>
      <c r="I701" s="48">
        <f t="shared" si="834"/>
        <v>0</v>
      </c>
      <c r="J701" s="48">
        <f t="shared" ref="J701" si="835">J706</f>
        <v>0</v>
      </c>
      <c r="K701" s="54"/>
    </row>
    <row r="702" spans="1:11" ht="54" customHeight="1" thickBot="1" x14ac:dyDescent="0.3">
      <c r="A702" s="81"/>
      <c r="B702" s="78"/>
      <c r="C702" s="76"/>
      <c r="D702" s="13" t="s">
        <v>4</v>
      </c>
      <c r="E702" s="4">
        <f t="shared" si="833"/>
        <v>0</v>
      </c>
      <c r="F702" s="35">
        <f t="shared" si="833"/>
        <v>0</v>
      </c>
      <c r="G702" s="47">
        <f t="shared" ref="G702:I702" si="836">G707</f>
        <v>0</v>
      </c>
      <c r="H702" s="10">
        <f t="shared" si="836"/>
        <v>0</v>
      </c>
      <c r="I702" s="48">
        <f t="shared" si="836"/>
        <v>0</v>
      </c>
      <c r="J702" s="48">
        <f t="shared" ref="J702" si="837">J707</f>
        <v>0</v>
      </c>
      <c r="K702" s="55"/>
    </row>
    <row r="703" spans="1:11" ht="45.75" thickBot="1" x14ac:dyDescent="0.3">
      <c r="A703" s="81"/>
      <c r="B703" s="78"/>
      <c r="C703" s="76"/>
      <c r="D703" s="13" t="s">
        <v>5</v>
      </c>
      <c r="E703" s="4">
        <f t="shared" si="833"/>
        <v>0</v>
      </c>
      <c r="F703" s="35">
        <f t="shared" si="833"/>
        <v>0</v>
      </c>
      <c r="G703" s="47">
        <f t="shared" ref="G703:I703" si="838">G708</f>
        <v>0</v>
      </c>
      <c r="H703" s="10">
        <f t="shared" si="838"/>
        <v>0</v>
      </c>
      <c r="I703" s="48">
        <f t="shared" si="838"/>
        <v>0</v>
      </c>
      <c r="J703" s="48">
        <f t="shared" ref="J703" si="839">J708</f>
        <v>0</v>
      </c>
      <c r="K703" s="55"/>
    </row>
    <row r="704" spans="1:11" ht="39.75" customHeight="1" thickBot="1" x14ac:dyDescent="0.3">
      <c r="A704" s="81"/>
      <c r="B704" s="78"/>
      <c r="C704" s="76"/>
      <c r="D704" s="13" t="s">
        <v>6</v>
      </c>
      <c r="E704" s="4">
        <f t="shared" si="833"/>
        <v>0</v>
      </c>
      <c r="F704" s="35">
        <f t="shared" si="833"/>
        <v>0</v>
      </c>
      <c r="G704" s="47">
        <f t="shared" ref="G704:I704" si="840">G709</f>
        <v>0</v>
      </c>
      <c r="H704" s="10">
        <f t="shared" si="840"/>
        <v>0</v>
      </c>
      <c r="I704" s="48">
        <f t="shared" si="840"/>
        <v>0</v>
      </c>
      <c r="J704" s="48">
        <f t="shared" ref="J704" si="841">J709</f>
        <v>0</v>
      </c>
      <c r="K704" s="55"/>
    </row>
    <row r="705" spans="1:11" ht="16.5" thickBot="1" x14ac:dyDescent="0.3">
      <c r="A705" s="82"/>
      <c r="B705" s="79"/>
      <c r="C705" s="77"/>
      <c r="D705" s="13" t="s">
        <v>7</v>
      </c>
      <c r="E705" s="4">
        <f t="shared" ref="E705:F705" si="842">E701+E702+E703+E704</f>
        <v>642000</v>
      </c>
      <c r="F705" s="35">
        <f t="shared" si="842"/>
        <v>350000</v>
      </c>
      <c r="G705" s="47">
        <f t="shared" ref="G705:I705" si="843">G701+G702+G703+G704</f>
        <v>212000</v>
      </c>
      <c r="H705" s="10">
        <f t="shared" si="843"/>
        <v>80000</v>
      </c>
      <c r="I705" s="48">
        <f t="shared" si="843"/>
        <v>0</v>
      </c>
      <c r="J705" s="48">
        <f t="shared" ref="J705" si="844">J701+J702+J703+J704</f>
        <v>0</v>
      </c>
      <c r="K705" s="56"/>
    </row>
    <row r="706" spans="1:11" ht="45.75" thickBot="1" x14ac:dyDescent="0.3">
      <c r="A706" s="80">
        <v>33</v>
      </c>
      <c r="B706" s="72" t="s">
        <v>163</v>
      </c>
      <c r="C706" s="75" t="s">
        <v>3</v>
      </c>
      <c r="D706" s="13" t="s">
        <v>29</v>
      </c>
      <c r="E706" s="4">
        <f t="shared" ref="E706:F709" si="845">E711</f>
        <v>642000</v>
      </c>
      <c r="F706" s="35">
        <f t="shared" si="845"/>
        <v>350000</v>
      </c>
      <c r="G706" s="47">
        <f t="shared" ref="G706:I706" si="846">G711</f>
        <v>212000</v>
      </c>
      <c r="H706" s="10">
        <f t="shared" si="846"/>
        <v>80000</v>
      </c>
      <c r="I706" s="48">
        <f t="shared" si="846"/>
        <v>0</v>
      </c>
      <c r="J706" s="48">
        <f t="shared" ref="J706" si="847">J711</f>
        <v>0</v>
      </c>
      <c r="K706" s="54" t="s">
        <v>74</v>
      </c>
    </row>
    <row r="707" spans="1:11" ht="45.75" thickBot="1" x14ac:dyDescent="0.3">
      <c r="A707" s="81"/>
      <c r="B707" s="78"/>
      <c r="C707" s="76"/>
      <c r="D707" s="13" t="s">
        <v>4</v>
      </c>
      <c r="E707" s="4">
        <f t="shared" si="845"/>
        <v>0</v>
      </c>
      <c r="F707" s="35">
        <f t="shared" si="845"/>
        <v>0</v>
      </c>
      <c r="G707" s="47">
        <f t="shared" ref="G707:I707" si="848">G712</f>
        <v>0</v>
      </c>
      <c r="H707" s="10">
        <f t="shared" si="848"/>
        <v>0</v>
      </c>
      <c r="I707" s="48">
        <f t="shared" si="848"/>
        <v>0</v>
      </c>
      <c r="J707" s="48">
        <f t="shared" ref="J707" si="849">J712</f>
        <v>0</v>
      </c>
      <c r="K707" s="55"/>
    </row>
    <row r="708" spans="1:11" ht="45.75" thickBot="1" x14ac:dyDescent="0.3">
      <c r="A708" s="81"/>
      <c r="B708" s="78"/>
      <c r="C708" s="76"/>
      <c r="D708" s="13" t="s">
        <v>5</v>
      </c>
      <c r="E708" s="4">
        <f t="shared" si="845"/>
        <v>0</v>
      </c>
      <c r="F708" s="35">
        <f t="shared" si="845"/>
        <v>0</v>
      </c>
      <c r="G708" s="47">
        <f t="shared" ref="G708:I708" si="850">G713</f>
        <v>0</v>
      </c>
      <c r="H708" s="10">
        <f t="shared" si="850"/>
        <v>0</v>
      </c>
      <c r="I708" s="48">
        <f t="shared" si="850"/>
        <v>0</v>
      </c>
      <c r="J708" s="48">
        <f t="shared" ref="J708" si="851">J713</f>
        <v>0</v>
      </c>
      <c r="K708" s="55"/>
    </row>
    <row r="709" spans="1:11" ht="30.75" thickBot="1" x14ac:dyDescent="0.3">
      <c r="A709" s="81"/>
      <c r="B709" s="78"/>
      <c r="C709" s="76"/>
      <c r="D709" s="13" t="s">
        <v>6</v>
      </c>
      <c r="E709" s="4">
        <f t="shared" si="845"/>
        <v>0</v>
      </c>
      <c r="F709" s="35">
        <f t="shared" si="845"/>
        <v>0</v>
      </c>
      <c r="G709" s="47">
        <f t="shared" ref="G709:I709" si="852">G714</f>
        <v>0</v>
      </c>
      <c r="H709" s="10">
        <f t="shared" si="852"/>
        <v>0</v>
      </c>
      <c r="I709" s="48">
        <f t="shared" si="852"/>
        <v>0</v>
      </c>
      <c r="J709" s="48">
        <f t="shared" ref="J709" si="853">J714</f>
        <v>0</v>
      </c>
      <c r="K709" s="55"/>
    </row>
    <row r="710" spans="1:11" ht="16.5" thickBot="1" x14ac:dyDescent="0.3">
      <c r="A710" s="82"/>
      <c r="B710" s="79"/>
      <c r="C710" s="77"/>
      <c r="D710" s="13" t="s">
        <v>7</v>
      </c>
      <c r="E710" s="4">
        <f t="shared" ref="E710:F710" si="854">E706+E707+E708+E709</f>
        <v>642000</v>
      </c>
      <c r="F710" s="35">
        <f t="shared" si="854"/>
        <v>350000</v>
      </c>
      <c r="G710" s="47">
        <f t="shared" ref="G710:I710" si="855">G706+G707+G708+G709</f>
        <v>212000</v>
      </c>
      <c r="H710" s="10">
        <f t="shared" si="855"/>
        <v>80000</v>
      </c>
      <c r="I710" s="48">
        <f t="shared" si="855"/>
        <v>0</v>
      </c>
      <c r="J710" s="48">
        <f t="shared" ref="J710" si="856">J706+J707+J708+J709</f>
        <v>0</v>
      </c>
      <c r="K710" s="56"/>
    </row>
    <row r="711" spans="1:11" ht="45.75" thickBot="1" x14ac:dyDescent="0.3">
      <c r="A711" s="69" t="s">
        <v>213</v>
      </c>
      <c r="B711" s="72" t="s">
        <v>275</v>
      </c>
      <c r="C711" s="75" t="s">
        <v>3</v>
      </c>
      <c r="D711" s="13" t="s">
        <v>29</v>
      </c>
      <c r="E711" s="4">
        <f t="shared" ref="E711:F714" si="857">E716+E721+E726</f>
        <v>642000</v>
      </c>
      <c r="F711" s="35">
        <f t="shared" si="857"/>
        <v>350000</v>
      </c>
      <c r="G711" s="47">
        <f t="shared" ref="G711:I711" si="858">G716+G721+G726</f>
        <v>212000</v>
      </c>
      <c r="H711" s="10">
        <f t="shared" si="858"/>
        <v>80000</v>
      </c>
      <c r="I711" s="48">
        <f t="shared" si="858"/>
        <v>0</v>
      </c>
      <c r="J711" s="48">
        <f t="shared" ref="J711" si="859">J716+J721+J726</f>
        <v>0</v>
      </c>
      <c r="K711" s="54"/>
    </row>
    <row r="712" spans="1:11" ht="45.75" thickBot="1" x14ac:dyDescent="0.3">
      <c r="A712" s="70"/>
      <c r="B712" s="78"/>
      <c r="C712" s="76"/>
      <c r="D712" s="13" t="s">
        <v>4</v>
      </c>
      <c r="E712" s="4">
        <f t="shared" si="857"/>
        <v>0</v>
      </c>
      <c r="F712" s="35">
        <f t="shared" si="857"/>
        <v>0</v>
      </c>
      <c r="G712" s="47">
        <f t="shared" ref="G712:I712" si="860">G717+G722+G727</f>
        <v>0</v>
      </c>
      <c r="H712" s="10">
        <f t="shared" si="860"/>
        <v>0</v>
      </c>
      <c r="I712" s="48">
        <f t="shared" si="860"/>
        <v>0</v>
      </c>
      <c r="J712" s="48">
        <f t="shared" ref="J712" si="861">J717+J722+J727</f>
        <v>0</v>
      </c>
      <c r="K712" s="55"/>
    </row>
    <row r="713" spans="1:11" ht="51.75" customHeight="1" thickBot="1" x14ac:dyDescent="0.3">
      <c r="A713" s="70"/>
      <c r="B713" s="78"/>
      <c r="C713" s="76"/>
      <c r="D713" s="13" t="s">
        <v>5</v>
      </c>
      <c r="E713" s="4">
        <f t="shared" si="857"/>
        <v>0</v>
      </c>
      <c r="F713" s="35">
        <f t="shared" si="857"/>
        <v>0</v>
      </c>
      <c r="G713" s="47">
        <f t="shared" ref="G713:I713" si="862">G718+G723+G728</f>
        <v>0</v>
      </c>
      <c r="H713" s="10">
        <f t="shared" si="862"/>
        <v>0</v>
      </c>
      <c r="I713" s="48">
        <f t="shared" si="862"/>
        <v>0</v>
      </c>
      <c r="J713" s="48">
        <f t="shared" ref="J713" si="863">J718+J723+J728</f>
        <v>0</v>
      </c>
      <c r="K713" s="55"/>
    </row>
    <row r="714" spans="1:11" ht="36" customHeight="1" thickBot="1" x14ac:dyDescent="0.3">
      <c r="A714" s="70"/>
      <c r="B714" s="78"/>
      <c r="C714" s="76"/>
      <c r="D714" s="13" t="s">
        <v>6</v>
      </c>
      <c r="E714" s="4">
        <f t="shared" si="857"/>
        <v>0</v>
      </c>
      <c r="F714" s="35">
        <f t="shared" si="857"/>
        <v>0</v>
      </c>
      <c r="G714" s="47">
        <f t="shared" ref="G714:I714" si="864">G719+G724+G729</f>
        <v>0</v>
      </c>
      <c r="H714" s="10">
        <f t="shared" si="864"/>
        <v>0</v>
      </c>
      <c r="I714" s="48">
        <f t="shared" si="864"/>
        <v>0</v>
      </c>
      <c r="J714" s="48">
        <f t="shared" ref="J714" si="865">J719+J724+J729</f>
        <v>0</v>
      </c>
      <c r="K714" s="55"/>
    </row>
    <row r="715" spans="1:11" ht="16.5" thickBot="1" x14ac:dyDescent="0.3">
      <c r="A715" s="71"/>
      <c r="B715" s="79"/>
      <c r="C715" s="77"/>
      <c r="D715" s="13" t="s">
        <v>7</v>
      </c>
      <c r="E715" s="4">
        <f t="shared" ref="E715:F715" si="866">E711+E712+E713+E714</f>
        <v>642000</v>
      </c>
      <c r="F715" s="35">
        <f t="shared" si="866"/>
        <v>350000</v>
      </c>
      <c r="G715" s="47">
        <f t="shared" ref="G715:I715" si="867">G711+G712+G713+G714</f>
        <v>212000</v>
      </c>
      <c r="H715" s="10">
        <f t="shared" si="867"/>
        <v>80000</v>
      </c>
      <c r="I715" s="48">
        <f t="shared" si="867"/>
        <v>0</v>
      </c>
      <c r="J715" s="48">
        <f t="shared" ref="J715" si="868">J711+J712+J713+J714</f>
        <v>0</v>
      </c>
      <c r="K715" s="56"/>
    </row>
    <row r="716" spans="1:11" ht="45.75" thickBot="1" x14ac:dyDescent="0.3">
      <c r="A716" s="69" t="s">
        <v>214</v>
      </c>
      <c r="B716" s="72" t="s">
        <v>24</v>
      </c>
      <c r="C716" s="75" t="s">
        <v>3</v>
      </c>
      <c r="D716" s="13" t="s">
        <v>29</v>
      </c>
      <c r="E716" s="4">
        <f>F716+G716+H716+I716</f>
        <v>520000</v>
      </c>
      <c r="F716" s="35">
        <v>270000</v>
      </c>
      <c r="G716" s="47">
        <v>190000</v>
      </c>
      <c r="H716" s="10">
        <v>60000</v>
      </c>
      <c r="I716" s="48">
        <v>0</v>
      </c>
      <c r="J716" s="48">
        <v>0</v>
      </c>
      <c r="K716" s="54"/>
    </row>
    <row r="717" spans="1:11" ht="45.75" thickBot="1" x14ac:dyDescent="0.3">
      <c r="A717" s="70"/>
      <c r="B717" s="78"/>
      <c r="C717" s="76"/>
      <c r="D717" s="13" t="s">
        <v>4</v>
      </c>
      <c r="E717" s="4">
        <f t="shared" ref="E717:E719" si="869">F717+G717+H717+I717</f>
        <v>0</v>
      </c>
      <c r="F717" s="35">
        <v>0</v>
      </c>
      <c r="G717" s="47">
        <v>0</v>
      </c>
      <c r="H717" s="10">
        <v>0</v>
      </c>
      <c r="I717" s="48">
        <v>0</v>
      </c>
      <c r="J717" s="48">
        <v>0</v>
      </c>
      <c r="K717" s="55"/>
    </row>
    <row r="718" spans="1:11" ht="45.75" thickBot="1" x14ac:dyDescent="0.3">
      <c r="A718" s="70"/>
      <c r="B718" s="78"/>
      <c r="C718" s="76"/>
      <c r="D718" s="13" t="s">
        <v>5</v>
      </c>
      <c r="E718" s="4">
        <f t="shared" si="869"/>
        <v>0</v>
      </c>
      <c r="F718" s="35">
        <v>0</v>
      </c>
      <c r="G718" s="47">
        <v>0</v>
      </c>
      <c r="H718" s="10">
        <v>0</v>
      </c>
      <c r="I718" s="48">
        <v>0</v>
      </c>
      <c r="J718" s="48">
        <v>0</v>
      </c>
      <c r="K718" s="55"/>
    </row>
    <row r="719" spans="1:11" ht="30.75" thickBot="1" x14ac:dyDescent="0.3">
      <c r="A719" s="70"/>
      <c r="B719" s="78"/>
      <c r="C719" s="76"/>
      <c r="D719" s="13" t="s">
        <v>6</v>
      </c>
      <c r="E719" s="4">
        <f t="shared" si="869"/>
        <v>0</v>
      </c>
      <c r="F719" s="35">
        <v>0</v>
      </c>
      <c r="G719" s="47">
        <v>0</v>
      </c>
      <c r="H719" s="10">
        <v>0</v>
      </c>
      <c r="I719" s="48">
        <v>0</v>
      </c>
      <c r="J719" s="48">
        <v>0</v>
      </c>
      <c r="K719" s="55"/>
    </row>
    <row r="720" spans="1:11" ht="16.5" thickBot="1" x14ac:dyDescent="0.3">
      <c r="A720" s="71"/>
      <c r="B720" s="79"/>
      <c r="C720" s="77"/>
      <c r="D720" s="13" t="s">
        <v>7</v>
      </c>
      <c r="E720" s="4">
        <f t="shared" ref="E720:F720" si="870">E716+E717+E718+E719</f>
        <v>520000</v>
      </c>
      <c r="F720" s="35">
        <f t="shared" si="870"/>
        <v>270000</v>
      </c>
      <c r="G720" s="47">
        <f t="shared" ref="G720:I720" si="871">G716+G717+G718+G719</f>
        <v>190000</v>
      </c>
      <c r="H720" s="10">
        <f t="shared" si="871"/>
        <v>60000</v>
      </c>
      <c r="I720" s="48">
        <f t="shared" si="871"/>
        <v>0</v>
      </c>
      <c r="J720" s="48">
        <f t="shared" ref="J720" si="872">J716+J717+J718+J719</f>
        <v>0</v>
      </c>
      <c r="K720" s="56"/>
    </row>
    <row r="721" spans="1:11" ht="45.75" thickBot="1" x14ac:dyDescent="0.3">
      <c r="A721" s="69" t="s">
        <v>215</v>
      </c>
      <c r="B721" s="72" t="s">
        <v>79</v>
      </c>
      <c r="C721" s="75" t="s">
        <v>3</v>
      </c>
      <c r="D721" s="13" t="s">
        <v>29</v>
      </c>
      <c r="E721" s="4">
        <f>F721+G721+H721+I721</f>
        <v>114000</v>
      </c>
      <c r="F721" s="35">
        <v>72000</v>
      </c>
      <c r="G721" s="47">
        <v>22000</v>
      </c>
      <c r="H721" s="10">
        <v>20000</v>
      </c>
      <c r="I721" s="48">
        <v>0</v>
      </c>
      <c r="J721" s="48">
        <v>0</v>
      </c>
      <c r="K721" s="54"/>
    </row>
    <row r="722" spans="1:11" ht="45.75" thickBot="1" x14ac:dyDescent="0.3">
      <c r="A722" s="70"/>
      <c r="B722" s="78"/>
      <c r="C722" s="76"/>
      <c r="D722" s="13" t="s">
        <v>4</v>
      </c>
      <c r="E722" s="4">
        <f t="shared" ref="E722:E724" si="873">F722+G722+H722+I722</f>
        <v>0</v>
      </c>
      <c r="F722" s="35">
        <v>0</v>
      </c>
      <c r="G722" s="47">
        <v>0</v>
      </c>
      <c r="H722" s="10">
        <v>0</v>
      </c>
      <c r="I722" s="48">
        <v>0</v>
      </c>
      <c r="J722" s="48">
        <v>0</v>
      </c>
      <c r="K722" s="55"/>
    </row>
    <row r="723" spans="1:11" ht="45.75" thickBot="1" x14ac:dyDescent="0.3">
      <c r="A723" s="70"/>
      <c r="B723" s="78"/>
      <c r="C723" s="76"/>
      <c r="D723" s="13" t="s">
        <v>5</v>
      </c>
      <c r="E723" s="4">
        <f t="shared" si="873"/>
        <v>0</v>
      </c>
      <c r="F723" s="35">
        <v>0</v>
      </c>
      <c r="G723" s="47">
        <v>0</v>
      </c>
      <c r="H723" s="10">
        <v>0</v>
      </c>
      <c r="I723" s="48">
        <v>0</v>
      </c>
      <c r="J723" s="48">
        <v>0</v>
      </c>
      <c r="K723" s="55"/>
    </row>
    <row r="724" spans="1:11" ht="30.75" thickBot="1" x14ac:dyDescent="0.3">
      <c r="A724" s="70"/>
      <c r="B724" s="78"/>
      <c r="C724" s="76"/>
      <c r="D724" s="13" t="s">
        <v>6</v>
      </c>
      <c r="E724" s="4">
        <f t="shared" si="873"/>
        <v>0</v>
      </c>
      <c r="F724" s="35">
        <v>0</v>
      </c>
      <c r="G724" s="47">
        <v>0</v>
      </c>
      <c r="H724" s="10">
        <v>0</v>
      </c>
      <c r="I724" s="48">
        <v>0</v>
      </c>
      <c r="J724" s="48">
        <v>0</v>
      </c>
      <c r="K724" s="55"/>
    </row>
    <row r="725" spans="1:11" ht="16.5" thickBot="1" x14ac:dyDescent="0.3">
      <c r="A725" s="71"/>
      <c r="B725" s="79"/>
      <c r="C725" s="77"/>
      <c r="D725" s="13" t="s">
        <v>7</v>
      </c>
      <c r="E725" s="4">
        <f t="shared" ref="E725:F725" si="874">E721+E722+E723+E724</f>
        <v>114000</v>
      </c>
      <c r="F725" s="35">
        <f t="shared" si="874"/>
        <v>72000</v>
      </c>
      <c r="G725" s="47">
        <f t="shared" ref="G725:I725" si="875">G721+G722+G723+G724</f>
        <v>22000</v>
      </c>
      <c r="H725" s="10">
        <f t="shared" si="875"/>
        <v>20000</v>
      </c>
      <c r="I725" s="48">
        <f t="shared" si="875"/>
        <v>0</v>
      </c>
      <c r="J725" s="48">
        <f t="shared" ref="J725" si="876">J721+J722+J723+J724</f>
        <v>0</v>
      </c>
      <c r="K725" s="56"/>
    </row>
    <row r="726" spans="1:11" ht="45.75" thickBot="1" x14ac:dyDescent="0.3">
      <c r="A726" s="69" t="s">
        <v>216</v>
      </c>
      <c r="B726" s="72" t="s">
        <v>55</v>
      </c>
      <c r="C726" s="75" t="s">
        <v>3</v>
      </c>
      <c r="D726" s="13" t="s">
        <v>29</v>
      </c>
      <c r="E726" s="4">
        <f>F726+G726+H726+I726</f>
        <v>8000</v>
      </c>
      <c r="F726" s="35">
        <v>8000</v>
      </c>
      <c r="G726" s="47">
        <v>0</v>
      </c>
      <c r="H726" s="10">
        <v>0</v>
      </c>
      <c r="I726" s="48">
        <v>0</v>
      </c>
      <c r="J726" s="48">
        <v>0</v>
      </c>
      <c r="K726" s="54"/>
    </row>
    <row r="727" spans="1:11" ht="45.75" thickBot="1" x14ac:dyDescent="0.3">
      <c r="A727" s="70"/>
      <c r="B727" s="78"/>
      <c r="C727" s="76"/>
      <c r="D727" s="13" t="s">
        <v>4</v>
      </c>
      <c r="E727" s="4">
        <f t="shared" ref="E727:E729" si="877">F727+G727+H727+I727</f>
        <v>0</v>
      </c>
      <c r="F727" s="35">
        <v>0</v>
      </c>
      <c r="G727" s="47">
        <v>0</v>
      </c>
      <c r="H727" s="10">
        <v>0</v>
      </c>
      <c r="I727" s="48">
        <v>0</v>
      </c>
      <c r="J727" s="48">
        <v>0</v>
      </c>
      <c r="K727" s="55"/>
    </row>
    <row r="728" spans="1:11" ht="45.75" thickBot="1" x14ac:dyDescent="0.3">
      <c r="A728" s="70"/>
      <c r="B728" s="78"/>
      <c r="C728" s="76"/>
      <c r="D728" s="13" t="s">
        <v>5</v>
      </c>
      <c r="E728" s="4">
        <f t="shared" si="877"/>
        <v>0</v>
      </c>
      <c r="F728" s="35">
        <v>0</v>
      </c>
      <c r="G728" s="47">
        <v>0</v>
      </c>
      <c r="H728" s="10">
        <v>0</v>
      </c>
      <c r="I728" s="48">
        <v>0</v>
      </c>
      <c r="J728" s="48">
        <v>0</v>
      </c>
      <c r="K728" s="55"/>
    </row>
    <row r="729" spans="1:11" ht="30.75" thickBot="1" x14ac:dyDescent="0.3">
      <c r="A729" s="70"/>
      <c r="B729" s="78"/>
      <c r="C729" s="76"/>
      <c r="D729" s="13" t="s">
        <v>6</v>
      </c>
      <c r="E729" s="4">
        <f t="shared" si="877"/>
        <v>0</v>
      </c>
      <c r="F729" s="35">
        <v>0</v>
      </c>
      <c r="G729" s="47">
        <v>0</v>
      </c>
      <c r="H729" s="10">
        <v>0</v>
      </c>
      <c r="I729" s="48">
        <v>0</v>
      </c>
      <c r="J729" s="48">
        <v>0</v>
      </c>
      <c r="K729" s="55"/>
    </row>
    <row r="730" spans="1:11" ht="16.5" thickBot="1" x14ac:dyDescent="0.3">
      <c r="A730" s="71"/>
      <c r="B730" s="79"/>
      <c r="C730" s="77"/>
      <c r="D730" s="13" t="s">
        <v>7</v>
      </c>
      <c r="E730" s="4">
        <f t="shared" ref="E730:F730" si="878">E726+E727+E728+E729</f>
        <v>8000</v>
      </c>
      <c r="F730" s="35">
        <f t="shared" si="878"/>
        <v>8000</v>
      </c>
      <c r="G730" s="47">
        <f t="shared" ref="G730:I730" si="879">G726+G727+G728+G729</f>
        <v>0</v>
      </c>
      <c r="H730" s="10">
        <f t="shared" si="879"/>
        <v>0</v>
      </c>
      <c r="I730" s="48">
        <f t="shared" si="879"/>
        <v>0</v>
      </c>
      <c r="J730" s="48">
        <f t="shared" ref="J730" si="880">J726+J727+J728+J729</f>
        <v>0</v>
      </c>
      <c r="K730" s="55"/>
    </row>
    <row r="731" spans="1:11" ht="45.75" thickBot="1" x14ac:dyDescent="0.3">
      <c r="A731" s="80"/>
      <c r="B731" s="72" t="s">
        <v>26</v>
      </c>
      <c r="C731" s="72"/>
      <c r="D731" s="13" t="s">
        <v>29</v>
      </c>
      <c r="E731" s="4">
        <f>F731+G731+H731+I731+J731</f>
        <v>233661267.82000002</v>
      </c>
      <c r="F731" s="35">
        <f>F21+F51+F61+F71+F81+F91+F101+F111+F131+F141+F151+F166+F186+F196+F221+F276+F291+F326+F341+F356+F366+F376+F386+F431+F441+F481+F501+F596+F681+F706+F531+F421+F241+F271+F451</f>
        <v>54577630.760000005</v>
      </c>
      <c r="G731" s="47">
        <f>G21+G51+G61+G71+G81+G91+G101+G111+G131+G141+G151+G166+G186+G196+G221+G276+G291+G326+G341+G356+G366+G376+G386+G431+G441+G481+G501+G596+G681+G706+G531+G421+G241+G451</f>
        <v>58038950.470000006</v>
      </c>
      <c r="H731" s="10">
        <f>H21+H51+H61+H71+H81+H91+H101+H111+H131+H141+H151+H166+H186+H196+H221+H276+H291+H326+H341+H356+H366+H376+H386+H431+H441+H481+H501+H596+H681+H706+H531+H421+H271+H451</f>
        <v>44763269.589999996</v>
      </c>
      <c r="I731" s="48">
        <f>I21+I51+I61+I71+I81+I91+I101+I111+I131+I141+I151+I166+I186+I196+I221+I276+I291+I326+I341+I356+I366+I376+I386+I431+I441+I481+I501+I596+I681+I706+I531+I421+I241+I271+I451</f>
        <v>37673131</v>
      </c>
      <c r="J731" s="48">
        <f>J21+J51+J61+J71+J81+J91+J101+J111+J131+J141+J151+J166+J186+J196+J221+J276+J291+J326+J341+J356+J366+J376+J386+J431+J441+J481+J501+J596+J681+J706+J531+J421+J241+J271+J451</f>
        <v>38608286</v>
      </c>
      <c r="K731" s="55"/>
    </row>
    <row r="732" spans="1:11" ht="45.75" thickBot="1" x14ac:dyDescent="0.3">
      <c r="A732" s="81"/>
      <c r="B732" s="78"/>
      <c r="C732" s="78"/>
      <c r="D732" s="13" t="s">
        <v>4</v>
      </c>
      <c r="E732" s="4">
        <f>F732+G732+H732+I732+J732</f>
        <v>6700263.6300000008</v>
      </c>
      <c r="F732" s="35">
        <f t="shared" ref="F732:J734" si="881">F22+F52+F62+F72+F82+F92+F102+F112+F132+F142+F152+F167+F187+F197+F222+F277+F292+F327+F342+F357+F367+F377+F387+F432+F442+F482+F502+F532+F597+F682+F707+F422+F272+F452</f>
        <v>3485585.2399999998</v>
      </c>
      <c r="G732" s="47">
        <f t="shared" si="881"/>
        <v>772447.63</v>
      </c>
      <c r="H732" s="10">
        <f t="shared" si="881"/>
        <v>834474.2</v>
      </c>
      <c r="I732" s="48">
        <f t="shared" si="881"/>
        <v>788788.16</v>
      </c>
      <c r="J732" s="48">
        <f t="shared" si="881"/>
        <v>818968.4</v>
      </c>
      <c r="K732" s="55"/>
    </row>
    <row r="733" spans="1:11" ht="45.75" thickBot="1" x14ac:dyDescent="0.3">
      <c r="A733" s="81"/>
      <c r="B733" s="78"/>
      <c r="C733" s="78"/>
      <c r="D733" s="13" t="s">
        <v>5</v>
      </c>
      <c r="E733" s="4">
        <f>F733+G733+H733+I733+J733</f>
        <v>166113397.42999998</v>
      </c>
      <c r="F733" s="35">
        <f t="shared" si="881"/>
        <v>33203623.77</v>
      </c>
      <c r="G733" s="47">
        <f t="shared" si="881"/>
        <v>67847887.060000002</v>
      </c>
      <c r="H733" s="10">
        <f t="shared" si="881"/>
        <v>20926158.199999999</v>
      </c>
      <c r="I733" s="48">
        <f t="shared" si="881"/>
        <v>24039764.199999999</v>
      </c>
      <c r="J733" s="48">
        <f t="shared" si="881"/>
        <v>20095964.199999999</v>
      </c>
      <c r="K733" s="55"/>
    </row>
    <row r="734" spans="1:11" ht="30.75" thickBot="1" x14ac:dyDescent="0.3">
      <c r="A734" s="81"/>
      <c r="B734" s="78"/>
      <c r="C734" s="78"/>
      <c r="D734" s="13" t="s">
        <v>6</v>
      </c>
      <c r="E734" s="4">
        <f>F734+G734+H734+I734+J734</f>
        <v>14045783.18</v>
      </c>
      <c r="F734" s="35">
        <f t="shared" si="881"/>
        <v>2782418</v>
      </c>
      <c r="G734" s="47">
        <f t="shared" si="881"/>
        <v>2820474.1799999997</v>
      </c>
      <c r="H734" s="10">
        <f t="shared" si="881"/>
        <v>2814297</v>
      </c>
      <c r="I734" s="48">
        <f t="shared" si="881"/>
        <v>2814297</v>
      </c>
      <c r="J734" s="48">
        <f t="shared" si="881"/>
        <v>2814297</v>
      </c>
      <c r="K734" s="55"/>
    </row>
    <row r="735" spans="1:11" ht="16.5" thickBot="1" x14ac:dyDescent="0.3">
      <c r="A735" s="81"/>
      <c r="B735" s="78"/>
      <c r="C735" s="78"/>
      <c r="D735" s="15" t="s">
        <v>7</v>
      </c>
      <c r="E735" s="9">
        <f>E731+E732+E733+E734</f>
        <v>420520712.06</v>
      </c>
      <c r="F735" s="8">
        <f>F731+F732+F733+F734</f>
        <v>94049257.770000011</v>
      </c>
      <c r="G735" s="47">
        <f t="shared" ref="G735:I735" si="882">G731+G732+G733+G734</f>
        <v>129479759.34</v>
      </c>
      <c r="H735" s="10">
        <f t="shared" si="882"/>
        <v>69338198.989999995</v>
      </c>
      <c r="I735" s="48">
        <f t="shared" si="882"/>
        <v>65315980.359999999</v>
      </c>
      <c r="J735" s="48">
        <f t="shared" ref="J735" si="883">J731+J732+J733+J734</f>
        <v>62337515.599999994</v>
      </c>
      <c r="K735" s="56"/>
    </row>
    <row r="736" spans="1:11" ht="54" customHeight="1" x14ac:dyDescent="0.25">
      <c r="A736" s="111" t="s">
        <v>36</v>
      </c>
      <c r="B736" s="72"/>
      <c r="C736" s="109" t="s">
        <v>3</v>
      </c>
      <c r="D736" s="17" t="s">
        <v>29</v>
      </c>
      <c r="E736" s="26">
        <f>F736+G736+H736+I736+J736</f>
        <v>232138351.34999999</v>
      </c>
      <c r="F736" s="37">
        <f>F21+F51+F61+F71+F81+F91+F101+F111+F131+F141+F151+F166+F186+F196+F236+F276+F291+F326+F341+F356+F366+F376+F386+F431+F441+F466+F496+F516+F586+F701+F421</f>
        <v>54266952.950000003</v>
      </c>
      <c r="G736" s="47">
        <f>G21+G51+G61+G71+G81+G91+G101+G111+G131+G141+G151+G166+G186+G196+G236+G276+G291+G326+G341+G356+G366+G376+G386+G431+G441+G466+G496+G516+G586+G701+G421+G451</f>
        <v>57223061.810000002</v>
      </c>
      <c r="H736" s="10">
        <f t="shared" ref="H736:J737" si="884">H21+H51+H61+H71+H81+H91+H101+H111+H131+H141+H151+H166+H186+H196+H236+H276+H291+H326+H341+H356+H366+H376+H386+H431+H441+H466+H496+H516+H586+H701+H421</f>
        <v>44366919.589999996</v>
      </c>
      <c r="I736" s="48">
        <f t="shared" si="884"/>
        <v>37673131</v>
      </c>
      <c r="J736" s="48">
        <f t="shared" si="884"/>
        <v>38608286</v>
      </c>
      <c r="K736" s="54"/>
    </row>
    <row r="737" spans="1:11" ht="45" x14ac:dyDescent="0.25">
      <c r="A737" s="112"/>
      <c r="B737" s="73"/>
      <c r="C737" s="110"/>
      <c r="D737" s="18" t="s">
        <v>4</v>
      </c>
      <c r="E737" s="27">
        <f>F737+G737+H737+I737+J737</f>
        <v>6700263.6300000008</v>
      </c>
      <c r="F737" s="38">
        <f>F22+F52+F62+F72+F82+F92+F102+F112+F132+F142+F152+F167+F187+F197+F237+F277+F292+F327+F342+F357+F367+F377+F387+F432+F442+F467+F497+F517+F587+F702+F422</f>
        <v>3485585.2399999998</v>
      </c>
      <c r="G737" s="47">
        <f>G22+G52+G62+G72+G82+G92+G102+G112+G132+G142+G152+G167+G187+G197+G237+G277+G292+G327+G342+G357+G367+G377+G387+G432+G442+G467+G497+G517+G587+G702+G422</f>
        <v>772447.63</v>
      </c>
      <c r="H737" s="10">
        <f t="shared" si="884"/>
        <v>834474.2</v>
      </c>
      <c r="I737" s="48">
        <f t="shared" si="884"/>
        <v>788788.16</v>
      </c>
      <c r="J737" s="48">
        <f t="shared" si="884"/>
        <v>818968.4</v>
      </c>
      <c r="K737" s="55"/>
    </row>
    <row r="738" spans="1:11" ht="45" x14ac:dyDescent="0.25">
      <c r="A738" s="112"/>
      <c r="B738" s="73"/>
      <c r="C738" s="110"/>
      <c r="D738" s="18" t="s">
        <v>5</v>
      </c>
      <c r="E738" s="27">
        <f>F738+G738+H738+I738+J738</f>
        <v>166113397.42999998</v>
      </c>
      <c r="F738" s="38">
        <f>F23+F53+F63+F73+F83+F93+F103+F113+F133+F143+F153+F168+F188+F198+F238+F278+F293+F328+F343+F358+F368+F378+F388+F433+F443+F468+F498+F518+F588+F703+F223+F423</f>
        <v>33203623.77</v>
      </c>
      <c r="G738" s="47">
        <f>G23+G53+G63+G73+G83+G93+G103+G113+G133+G143+G153+G168+G188+G198+G238+G278+G293+G328+G343+G358+G368+G378+G388+G433+G443+G468+G498+G518+G588+G703+G223+G423</f>
        <v>67847887.060000002</v>
      </c>
      <c r="H738" s="10">
        <f>H23+H53+H63+H73+H83+H93+H103+H113+H133+H143+H153+H168+H188+H198+H238+H278+H293+H328+H343+H358+H368+H378+H388+H433+H443+H468+H498+H518+H588+H703+H223+H423</f>
        <v>20926158.199999999</v>
      </c>
      <c r="I738" s="48">
        <f>I23+I53+I63+I73+I83+I93+I103+I113+I133+I143+I153+I168+I188+I198+I238+I278+I293+I328+I343+I358+I368+I378+I388+I433+I443+I468+I498+I518+I588+I703+I223+I423</f>
        <v>24039764.199999999</v>
      </c>
      <c r="J738" s="48">
        <f>J23+J53+J63+J73+J83+J93+J103+J113+J133+J143+J153+J168+J188+J198+J238+J278+J293+J328+J343+J358+J368+J378+J388+J433+J443+J468+J498+J518+J588+J703+J223+J423</f>
        <v>20095964.199999999</v>
      </c>
      <c r="K738" s="55"/>
    </row>
    <row r="739" spans="1:11" ht="30" x14ac:dyDescent="0.25">
      <c r="A739" s="112"/>
      <c r="B739" s="73"/>
      <c r="C739" s="110"/>
      <c r="D739" s="18" t="s">
        <v>6</v>
      </c>
      <c r="E739" s="27">
        <f>F739+G739+H739+I739+J739</f>
        <v>14045783.18</v>
      </c>
      <c r="F739" s="38">
        <f>F24+F54+F64+F74+F84+F94+F104+F114+F134+F144+F154+F169+F189+F199+F239+F279+F294+F329+F344+F359+F369+F379+F389+F434+F444+F469+F499+F519+F589+F704+F424</f>
        <v>2782418</v>
      </c>
      <c r="G739" s="47">
        <f>G24+G54+G64+G74+G84+G94+G104+G114+G134+G144+G154+G169+G189+G199+G239+G279+G294+G329+G344+G359+G369+G379+G389+G434+G444+G469+G499+G519+G589+G704+G424</f>
        <v>2820474.1799999997</v>
      </c>
      <c r="H739" s="10">
        <f>H24+H54+H64+H74+H84+H94+H104+H114+H134+H144+H154+H169+H189+H199+H239+H279+H294+H329+H344+H359+H369+H379+H389+H434+H444+H469+H499+H519+H589+H704+H424</f>
        <v>2814297</v>
      </c>
      <c r="I739" s="48">
        <f>I24+I54+I64+I74+I84+I94+I104+I114+I134+I144+I154+I169+I189+I199+I239+I279+I294+I329+I344+I359+I369+I379+I389+I434+I444+I469+I499+I519+I589+I704+I424</f>
        <v>2814297</v>
      </c>
      <c r="J739" s="48">
        <f>J24+J54+J64+J74+J84+J94+J104+J114+J134+J144+J154+J169+J189+J199+J239+J279+J294+J329+J344+J359+J369+J379+J389+J434+J444+J469+J499+J519+J589+J704+J424</f>
        <v>2814297</v>
      </c>
      <c r="K739" s="55"/>
    </row>
    <row r="740" spans="1:11" ht="16.5" thickBot="1" x14ac:dyDescent="0.3">
      <c r="A740" s="113"/>
      <c r="B740" s="114"/>
      <c r="C740" s="115"/>
      <c r="D740" s="19" t="s">
        <v>7</v>
      </c>
      <c r="E740" s="28">
        <f>E736+E737+E738+E739</f>
        <v>418997795.58999997</v>
      </c>
      <c r="F740" s="41">
        <f>F736+F737+F738+F739</f>
        <v>93738579.960000008</v>
      </c>
      <c r="G740" s="47">
        <f t="shared" ref="G740:I740" si="885">G736+G737+G738+G739</f>
        <v>128663870.68000001</v>
      </c>
      <c r="H740" s="10">
        <f t="shared" si="885"/>
        <v>68941848.989999995</v>
      </c>
      <c r="I740" s="48">
        <f t="shared" si="885"/>
        <v>65315980.359999999</v>
      </c>
      <c r="J740" s="48">
        <f t="shared" ref="J740" si="886">J736+J737+J738+J739</f>
        <v>62337515.599999994</v>
      </c>
      <c r="K740" s="56"/>
    </row>
    <row r="741" spans="1:11" ht="45" hidden="1" x14ac:dyDescent="0.25">
      <c r="A741" s="116"/>
      <c r="B741" s="118"/>
      <c r="C741" s="109" t="s">
        <v>195</v>
      </c>
      <c r="D741" s="18" t="s">
        <v>29</v>
      </c>
      <c r="E741" s="27">
        <f>F741+G741+H741+I741</f>
        <v>0</v>
      </c>
      <c r="F741" s="38">
        <f>F241</f>
        <v>0</v>
      </c>
      <c r="G741" s="47">
        <f>G241</f>
        <v>0</v>
      </c>
      <c r="H741" s="10">
        <f>H241</f>
        <v>0</v>
      </c>
      <c r="I741" s="48">
        <f>I241</f>
        <v>0</v>
      </c>
      <c r="J741" s="48">
        <f>J241</f>
        <v>0</v>
      </c>
      <c r="K741" s="54"/>
    </row>
    <row r="742" spans="1:11" ht="45" hidden="1" x14ac:dyDescent="0.25">
      <c r="A742" s="117"/>
      <c r="B742" s="73"/>
      <c r="C742" s="110"/>
      <c r="D742" s="18" t="s">
        <v>4</v>
      </c>
      <c r="E742" s="27">
        <f t="shared" ref="E742:E744" si="887">F742+G742+H742+I742</f>
        <v>0</v>
      </c>
      <c r="F742" s="38">
        <v>0</v>
      </c>
      <c r="G742" s="47">
        <f>G242+G467+G517+G587</f>
        <v>0</v>
      </c>
      <c r="H742" s="10">
        <v>0</v>
      </c>
      <c r="I742" s="48">
        <v>0</v>
      </c>
      <c r="J742" s="48">
        <v>0</v>
      </c>
      <c r="K742" s="55"/>
    </row>
    <row r="743" spans="1:11" ht="45" hidden="1" x14ac:dyDescent="0.25">
      <c r="A743" s="117"/>
      <c r="B743" s="73"/>
      <c r="C743" s="110"/>
      <c r="D743" s="18" t="s">
        <v>5</v>
      </c>
      <c r="E743" s="27">
        <f t="shared" si="887"/>
        <v>0</v>
      </c>
      <c r="F743" s="38">
        <v>0</v>
      </c>
      <c r="G743" s="47">
        <f>G243+G468+G518+G588</f>
        <v>0</v>
      </c>
      <c r="H743" s="10">
        <v>0</v>
      </c>
      <c r="I743" s="48">
        <v>0</v>
      </c>
      <c r="J743" s="48">
        <v>0</v>
      </c>
      <c r="K743" s="55"/>
    </row>
    <row r="744" spans="1:11" ht="30" hidden="1" x14ac:dyDescent="0.25">
      <c r="A744" s="117"/>
      <c r="B744" s="73"/>
      <c r="C744" s="110"/>
      <c r="D744" s="18" t="s">
        <v>6</v>
      </c>
      <c r="E744" s="27">
        <f t="shared" si="887"/>
        <v>0</v>
      </c>
      <c r="F744" s="38">
        <f>F244+F469+F519+F589</f>
        <v>0</v>
      </c>
      <c r="G744" s="47">
        <f>G244+G469+G519+G589</f>
        <v>0</v>
      </c>
      <c r="H744" s="10">
        <f>H244+H469+H519+H589</f>
        <v>0</v>
      </c>
      <c r="I744" s="48">
        <f>I244+I469+I519+I589</f>
        <v>0</v>
      </c>
      <c r="J744" s="48">
        <f>J244+J469+J519+J589</f>
        <v>0</v>
      </c>
      <c r="K744" s="55"/>
    </row>
    <row r="745" spans="1:11" ht="16.5" hidden="1" thickBot="1" x14ac:dyDescent="0.3">
      <c r="A745" s="117"/>
      <c r="B745" s="73"/>
      <c r="C745" s="110"/>
      <c r="D745" s="19" t="s">
        <v>7</v>
      </c>
      <c r="E745" s="28">
        <f>E741+E742+E743+E744</f>
        <v>0</v>
      </c>
      <c r="F745" s="41">
        <f>F741+F742+F743+F744</f>
        <v>0</v>
      </c>
      <c r="G745" s="47">
        <f t="shared" ref="G745:I745" si="888">G741+G742+G743+G744</f>
        <v>0</v>
      </c>
      <c r="H745" s="10">
        <f t="shared" si="888"/>
        <v>0</v>
      </c>
      <c r="I745" s="48">
        <f t="shared" si="888"/>
        <v>0</v>
      </c>
      <c r="J745" s="48">
        <f t="shared" ref="J745" si="889">J741+J742+J743+J744</f>
        <v>0</v>
      </c>
      <c r="K745" s="56"/>
    </row>
    <row r="746" spans="1:11" ht="45" x14ac:dyDescent="0.25">
      <c r="A746" s="116"/>
      <c r="B746" s="118"/>
      <c r="C746" s="109" t="s">
        <v>33</v>
      </c>
      <c r="D746" s="18" t="s">
        <v>29</v>
      </c>
      <c r="E746" s="27">
        <f>F746+G746+H746+I746</f>
        <v>1378151.3900000001</v>
      </c>
      <c r="F746" s="38">
        <f>F246+F471+F521+F591</f>
        <v>293812.73</v>
      </c>
      <c r="G746" s="47">
        <f>G246+G471+G521+G591</f>
        <v>705188.66</v>
      </c>
      <c r="H746" s="10">
        <f>H246+H471+H521+H591</f>
        <v>379150</v>
      </c>
      <c r="I746" s="48">
        <f>I246+I471+I521+I591</f>
        <v>0</v>
      </c>
      <c r="J746" s="48">
        <f>J246+J471+J521+J591</f>
        <v>0</v>
      </c>
      <c r="K746" s="54"/>
    </row>
    <row r="747" spans="1:11" ht="45" x14ac:dyDescent="0.25">
      <c r="A747" s="117"/>
      <c r="B747" s="73"/>
      <c r="C747" s="110"/>
      <c r="D747" s="18" t="s">
        <v>4</v>
      </c>
      <c r="E747" s="27">
        <f t="shared" ref="E747:E749" si="890">F747+G747+H747+I747</f>
        <v>0</v>
      </c>
      <c r="F747" s="38">
        <f t="shared" ref="F747:J749" si="891">F247+F472+F522+F592+F272</f>
        <v>0</v>
      </c>
      <c r="G747" s="47">
        <f t="shared" si="891"/>
        <v>0</v>
      </c>
      <c r="H747" s="10">
        <f t="shared" si="891"/>
        <v>0</v>
      </c>
      <c r="I747" s="48">
        <f t="shared" si="891"/>
        <v>0</v>
      </c>
      <c r="J747" s="48">
        <f t="shared" si="891"/>
        <v>0</v>
      </c>
      <c r="K747" s="55"/>
    </row>
    <row r="748" spans="1:11" ht="45" x14ac:dyDescent="0.25">
      <c r="A748" s="117"/>
      <c r="B748" s="73"/>
      <c r="C748" s="110"/>
      <c r="D748" s="18" t="s">
        <v>5</v>
      </c>
      <c r="E748" s="27">
        <f t="shared" si="890"/>
        <v>0</v>
      </c>
      <c r="F748" s="38">
        <f t="shared" si="891"/>
        <v>0</v>
      </c>
      <c r="G748" s="47">
        <f t="shared" si="891"/>
        <v>0</v>
      </c>
      <c r="H748" s="10">
        <f t="shared" si="891"/>
        <v>0</v>
      </c>
      <c r="I748" s="48">
        <f t="shared" si="891"/>
        <v>0</v>
      </c>
      <c r="J748" s="48">
        <f t="shared" si="891"/>
        <v>0</v>
      </c>
      <c r="K748" s="55"/>
    </row>
    <row r="749" spans="1:11" ht="30" x14ac:dyDescent="0.25">
      <c r="A749" s="117"/>
      <c r="B749" s="73"/>
      <c r="C749" s="110"/>
      <c r="D749" s="18" t="s">
        <v>6</v>
      </c>
      <c r="E749" s="27">
        <f t="shared" si="890"/>
        <v>0</v>
      </c>
      <c r="F749" s="38">
        <f t="shared" si="891"/>
        <v>0</v>
      </c>
      <c r="G749" s="47">
        <f t="shared" si="891"/>
        <v>0</v>
      </c>
      <c r="H749" s="10">
        <f t="shared" si="891"/>
        <v>0</v>
      </c>
      <c r="I749" s="48">
        <f t="shared" si="891"/>
        <v>0</v>
      </c>
      <c r="J749" s="48">
        <f t="shared" si="891"/>
        <v>0</v>
      </c>
      <c r="K749" s="55"/>
    </row>
    <row r="750" spans="1:11" ht="35.25" customHeight="1" thickBot="1" x14ac:dyDescent="0.3">
      <c r="A750" s="117"/>
      <c r="B750" s="73"/>
      <c r="C750" s="110"/>
      <c r="D750" s="19" t="s">
        <v>7</v>
      </c>
      <c r="E750" s="28">
        <f>E746+E747+E748+E749</f>
        <v>1378151.3900000001</v>
      </c>
      <c r="F750" s="41">
        <f>F746+F747+F748+F749</f>
        <v>293812.73</v>
      </c>
      <c r="G750" s="47">
        <f t="shared" ref="G750:I750" si="892">G746+G747+G748+G749</f>
        <v>705188.66</v>
      </c>
      <c r="H750" s="10">
        <f t="shared" si="892"/>
        <v>379150</v>
      </c>
      <c r="I750" s="48">
        <f t="shared" si="892"/>
        <v>0</v>
      </c>
      <c r="J750" s="48">
        <f t="shared" ref="J750" si="893">J746+J747+J748+J749</f>
        <v>0</v>
      </c>
      <c r="K750" s="56"/>
    </row>
    <row r="751" spans="1:11" ht="45" x14ac:dyDescent="0.25">
      <c r="A751" s="119"/>
      <c r="B751" s="121"/>
      <c r="C751" s="109" t="s">
        <v>34</v>
      </c>
      <c r="D751" s="17" t="s">
        <v>29</v>
      </c>
      <c r="E751" s="26">
        <f>F751+G751+H751+I751</f>
        <v>144765.08000000002</v>
      </c>
      <c r="F751" s="37">
        <f>F251+F526+F476</f>
        <v>16865.080000000002</v>
      </c>
      <c r="G751" s="47">
        <f>G251+G526+G476</f>
        <v>110700</v>
      </c>
      <c r="H751" s="10">
        <f>H251+H526+H476</f>
        <v>17200</v>
      </c>
      <c r="I751" s="48">
        <f>I251+I526+I476</f>
        <v>0</v>
      </c>
      <c r="J751" s="48">
        <f>J251+J526+J476</f>
        <v>0</v>
      </c>
      <c r="K751" s="54"/>
    </row>
    <row r="752" spans="1:11" ht="45" x14ac:dyDescent="0.25">
      <c r="A752" s="120"/>
      <c r="B752" s="122"/>
      <c r="C752" s="110"/>
      <c r="D752" s="18" t="s">
        <v>4</v>
      </c>
      <c r="E752" s="27">
        <f t="shared" ref="E752:E754" si="894">F752+G752+H752+I752</f>
        <v>0</v>
      </c>
      <c r="F752" s="38">
        <f t="shared" ref="F752:J754" si="895">F252+F527</f>
        <v>0</v>
      </c>
      <c r="G752" s="47">
        <f t="shared" si="895"/>
        <v>0</v>
      </c>
      <c r="H752" s="10">
        <f t="shared" si="895"/>
        <v>0</v>
      </c>
      <c r="I752" s="48">
        <f t="shared" si="895"/>
        <v>0</v>
      </c>
      <c r="J752" s="48">
        <f t="shared" si="895"/>
        <v>0</v>
      </c>
      <c r="K752" s="55"/>
    </row>
    <row r="753" spans="1:11" ht="45" x14ac:dyDescent="0.25">
      <c r="A753" s="120"/>
      <c r="B753" s="122"/>
      <c r="C753" s="110"/>
      <c r="D753" s="18" t="s">
        <v>5</v>
      </c>
      <c r="E753" s="27">
        <f t="shared" si="894"/>
        <v>0</v>
      </c>
      <c r="F753" s="38">
        <f t="shared" si="895"/>
        <v>0</v>
      </c>
      <c r="G753" s="47">
        <f t="shared" si="895"/>
        <v>0</v>
      </c>
      <c r="H753" s="10">
        <f t="shared" si="895"/>
        <v>0</v>
      </c>
      <c r="I753" s="48">
        <f t="shared" si="895"/>
        <v>0</v>
      </c>
      <c r="J753" s="48">
        <f t="shared" si="895"/>
        <v>0</v>
      </c>
      <c r="K753" s="55"/>
    </row>
    <row r="754" spans="1:11" ht="30" x14ac:dyDescent="0.25">
      <c r="A754" s="120"/>
      <c r="B754" s="122"/>
      <c r="C754" s="110"/>
      <c r="D754" s="18" t="s">
        <v>6</v>
      </c>
      <c r="E754" s="27">
        <f t="shared" si="894"/>
        <v>0</v>
      </c>
      <c r="F754" s="38">
        <f t="shared" si="895"/>
        <v>0</v>
      </c>
      <c r="G754" s="47">
        <f t="shared" si="895"/>
        <v>0</v>
      </c>
      <c r="H754" s="10">
        <f t="shared" si="895"/>
        <v>0</v>
      </c>
      <c r="I754" s="48">
        <f t="shared" si="895"/>
        <v>0</v>
      </c>
      <c r="J754" s="48">
        <f t="shared" si="895"/>
        <v>0</v>
      </c>
      <c r="K754" s="55"/>
    </row>
    <row r="755" spans="1:11" ht="16.5" thickBot="1" x14ac:dyDescent="0.3">
      <c r="A755" s="120"/>
      <c r="B755" s="123"/>
      <c r="C755" s="115"/>
      <c r="D755" s="20" t="s">
        <v>7</v>
      </c>
      <c r="E755" s="29">
        <f>E751+E752+E753+E754</f>
        <v>144765.08000000002</v>
      </c>
      <c r="F755" s="39">
        <f>F751+F752+F753+F754</f>
        <v>16865.080000000002</v>
      </c>
      <c r="G755" s="51">
        <f t="shared" ref="G755:I755" si="896">G751+G752+G753+G754</f>
        <v>110700</v>
      </c>
      <c r="H755" s="12">
        <f t="shared" si="896"/>
        <v>17200</v>
      </c>
      <c r="I755" s="52">
        <f t="shared" si="896"/>
        <v>0</v>
      </c>
      <c r="J755" s="52">
        <f t="shared" ref="J755" si="897">J751+J752+J753+J754</f>
        <v>0</v>
      </c>
      <c r="K755" s="56"/>
    </row>
    <row r="756" spans="1:11" ht="15.75" x14ac:dyDescent="0.25">
      <c r="A756" s="5"/>
      <c r="B756" s="6"/>
      <c r="C756" s="6"/>
      <c r="D756" s="7"/>
      <c r="E756" s="7"/>
      <c r="F756" s="8"/>
      <c r="G756" s="8"/>
      <c r="H756" s="8"/>
      <c r="I756" s="8"/>
      <c r="J756" s="8"/>
      <c r="K756" s="7"/>
    </row>
    <row r="757" spans="1:11" ht="18.75" customHeight="1" x14ac:dyDescent="0.25">
      <c r="A757" s="89"/>
      <c r="B757" s="90"/>
      <c r="C757" s="90"/>
      <c r="D757" s="90"/>
      <c r="E757" s="90"/>
      <c r="F757" s="90"/>
      <c r="G757" s="90"/>
      <c r="H757" s="90"/>
      <c r="I757" s="90"/>
      <c r="J757" s="90"/>
      <c r="K757" s="90"/>
    </row>
    <row r="758" spans="1:11" ht="15.75" x14ac:dyDescent="0.25">
      <c r="A758" s="3" t="s">
        <v>30</v>
      </c>
    </row>
  </sheetData>
  <mergeCells count="603">
    <mergeCell ref="J18:J19"/>
    <mergeCell ref="A336:A340"/>
    <mergeCell ref="B336:B340"/>
    <mergeCell ref="C336:C340"/>
    <mergeCell ref="K336:K340"/>
    <mergeCell ref="K576:K580"/>
    <mergeCell ref="C601:C605"/>
    <mergeCell ref="A216:A220"/>
    <mergeCell ref="B216:B220"/>
    <mergeCell ref="C216:C220"/>
    <mergeCell ref="K216:K220"/>
    <mergeCell ref="K446:K450"/>
    <mergeCell ref="K431:K435"/>
    <mergeCell ref="K461:K465"/>
    <mergeCell ref="A441:A445"/>
    <mergeCell ref="B441:B445"/>
    <mergeCell ref="A451:A455"/>
    <mergeCell ref="B451:B455"/>
    <mergeCell ref="C451:C455"/>
    <mergeCell ref="K451:K455"/>
    <mergeCell ref="A456:A460"/>
    <mergeCell ref="B456:B460"/>
    <mergeCell ref="C456:C460"/>
    <mergeCell ref="K456:K460"/>
    <mergeCell ref="A681:A685"/>
    <mergeCell ref="B681:B685"/>
    <mergeCell ref="C681:C685"/>
    <mergeCell ref="K681:K685"/>
    <mergeCell ref="K486:K490"/>
    <mergeCell ref="A506:A510"/>
    <mergeCell ref="B506:B510"/>
    <mergeCell ref="C506:C510"/>
    <mergeCell ref="K506:K510"/>
    <mergeCell ref="A536:A540"/>
    <mergeCell ref="B536:B540"/>
    <mergeCell ref="K496:K500"/>
    <mergeCell ref="K501:K505"/>
    <mergeCell ref="K531:K535"/>
    <mergeCell ref="K526:K530"/>
    <mergeCell ref="K521:K525"/>
    <mergeCell ref="C516:C520"/>
    <mergeCell ref="C556:C560"/>
    <mergeCell ref="B611:B615"/>
    <mergeCell ref="B626:B630"/>
    <mergeCell ref="C576:C580"/>
    <mergeCell ref="A621:A625"/>
    <mergeCell ref="B621:B625"/>
    <mergeCell ref="A611:A615"/>
    <mergeCell ref="K441:K445"/>
    <mergeCell ref="K516:K520"/>
    <mergeCell ref="A296:A300"/>
    <mergeCell ref="B296:B300"/>
    <mergeCell ref="C296:C300"/>
    <mergeCell ref="K296:K300"/>
    <mergeCell ref="A341:A345"/>
    <mergeCell ref="A361:A365"/>
    <mergeCell ref="B361:B365"/>
    <mergeCell ref="C361:C365"/>
    <mergeCell ref="A356:A360"/>
    <mergeCell ref="B356:B360"/>
    <mergeCell ref="C356:C360"/>
    <mergeCell ref="K356:K360"/>
    <mergeCell ref="C416:C420"/>
    <mergeCell ref="K416:K420"/>
    <mergeCell ref="A311:A315"/>
    <mergeCell ref="B311:B315"/>
    <mergeCell ref="C311:C315"/>
    <mergeCell ref="A306:A310"/>
    <mergeCell ref="B306:B310"/>
    <mergeCell ref="C306:C310"/>
    <mergeCell ref="B421:B425"/>
    <mergeCell ref="C421:C425"/>
    <mergeCell ref="K476:K480"/>
    <mergeCell ref="C626:C630"/>
    <mergeCell ref="B601:B605"/>
    <mergeCell ref="C386:C390"/>
    <mergeCell ref="K386:K390"/>
    <mergeCell ref="A381:A385"/>
    <mergeCell ref="B381:B385"/>
    <mergeCell ref="C381:C385"/>
    <mergeCell ref="K381:K385"/>
    <mergeCell ref="B596:B600"/>
    <mergeCell ref="C596:C600"/>
    <mergeCell ref="K596:K600"/>
    <mergeCell ref="A586:A590"/>
    <mergeCell ref="A591:A595"/>
    <mergeCell ref="B436:B440"/>
    <mergeCell ref="C436:C440"/>
    <mergeCell ref="K436:K440"/>
    <mergeCell ref="A626:A630"/>
    <mergeCell ref="B586:B590"/>
    <mergeCell ref="C586:C590"/>
    <mergeCell ref="B616:B620"/>
    <mergeCell ref="C616:C620"/>
    <mergeCell ref="A556:A560"/>
    <mergeCell ref="B556:B560"/>
    <mergeCell ref="C266:C270"/>
    <mergeCell ref="K266:K270"/>
    <mergeCell ref="A286:A290"/>
    <mergeCell ref="B286:B290"/>
    <mergeCell ref="C286:C290"/>
    <mergeCell ref="K286:K290"/>
    <mergeCell ref="K276:K280"/>
    <mergeCell ref="K281:K285"/>
    <mergeCell ref="A276:A280"/>
    <mergeCell ref="B276:B280"/>
    <mergeCell ref="C276:C280"/>
    <mergeCell ref="A271:A275"/>
    <mergeCell ref="B271:B275"/>
    <mergeCell ref="C271:C275"/>
    <mergeCell ref="A206:A210"/>
    <mergeCell ref="K166:K170"/>
    <mergeCell ref="A186:A190"/>
    <mergeCell ref="B186:B190"/>
    <mergeCell ref="C186:C190"/>
    <mergeCell ref="K186:K190"/>
    <mergeCell ref="A181:A185"/>
    <mergeCell ref="B181:B185"/>
    <mergeCell ref="C181:C185"/>
    <mergeCell ref="K181:K185"/>
    <mergeCell ref="B176:B180"/>
    <mergeCell ref="C176:C180"/>
    <mergeCell ref="K176:K180"/>
    <mergeCell ref="A191:A195"/>
    <mergeCell ref="B191:B195"/>
    <mergeCell ref="C191:C195"/>
    <mergeCell ref="B416:B420"/>
    <mergeCell ref="K211:K215"/>
    <mergeCell ref="A226:A230"/>
    <mergeCell ref="B226:B230"/>
    <mergeCell ref="C226:C230"/>
    <mergeCell ref="K226:K230"/>
    <mergeCell ref="A281:A285"/>
    <mergeCell ref="A156:A160"/>
    <mergeCell ref="B156:B160"/>
    <mergeCell ref="C156:C160"/>
    <mergeCell ref="K156:K160"/>
    <mergeCell ref="A161:A165"/>
    <mergeCell ref="B161:B165"/>
    <mergeCell ref="C161:C165"/>
    <mergeCell ref="K161:K165"/>
    <mergeCell ref="A171:A175"/>
    <mergeCell ref="B171:B175"/>
    <mergeCell ref="C171:C175"/>
    <mergeCell ref="K171:K175"/>
    <mergeCell ref="K191:K195"/>
    <mergeCell ref="A201:A205"/>
    <mergeCell ref="B201:B205"/>
    <mergeCell ref="C201:C205"/>
    <mergeCell ref="K201:K205"/>
    <mergeCell ref="K151:K155"/>
    <mergeCell ref="A166:A170"/>
    <mergeCell ref="B166:B170"/>
    <mergeCell ref="B501:B505"/>
    <mergeCell ref="C501:C505"/>
    <mergeCell ref="A531:A535"/>
    <mergeCell ref="B531:B535"/>
    <mergeCell ref="C531:C535"/>
    <mergeCell ref="A486:A490"/>
    <mergeCell ref="B486:B490"/>
    <mergeCell ref="A401:A405"/>
    <mergeCell ref="B401:B405"/>
    <mergeCell ref="C401:C405"/>
    <mergeCell ref="A406:A410"/>
    <mergeCell ref="B406:B410"/>
    <mergeCell ref="C406:C410"/>
    <mergeCell ref="A431:A435"/>
    <mergeCell ref="B431:B435"/>
    <mergeCell ref="C431:C435"/>
    <mergeCell ref="C486:C490"/>
    <mergeCell ref="A511:A515"/>
    <mergeCell ref="B511:B515"/>
    <mergeCell ref="A416:A420"/>
    <mergeCell ref="A426:A430"/>
    <mergeCell ref="B426:B430"/>
    <mergeCell ref="C426:C430"/>
    <mergeCell ref="A476:A480"/>
    <mergeCell ref="B476:B480"/>
    <mergeCell ref="A461:A465"/>
    <mergeCell ref="B461:B465"/>
    <mergeCell ref="C461:C465"/>
    <mergeCell ref="A596:A600"/>
    <mergeCell ref="C581:C585"/>
    <mergeCell ref="A561:A565"/>
    <mergeCell ref="B561:B565"/>
    <mergeCell ref="C561:C565"/>
    <mergeCell ref="A571:A575"/>
    <mergeCell ref="B571:B575"/>
    <mergeCell ref="C571:C575"/>
    <mergeCell ref="A576:A580"/>
    <mergeCell ref="B576:B580"/>
    <mergeCell ref="C611:C615"/>
    <mergeCell ref="B581:B585"/>
    <mergeCell ref="A446:A450"/>
    <mergeCell ref="B446:B450"/>
    <mergeCell ref="C446:C450"/>
    <mergeCell ref="A496:A500"/>
    <mergeCell ref="A436:A440"/>
    <mergeCell ref="C441:C445"/>
    <mergeCell ref="A546:A550"/>
    <mergeCell ref="A551:A555"/>
    <mergeCell ref="B546:B550"/>
    <mergeCell ref="C546:C550"/>
    <mergeCell ref="A581:A585"/>
    <mergeCell ref="B496:B500"/>
    <mergeCell ref="C496:C500"/>
    <mergeCell ref="A516:A520"/>
    <mergeCell ref="C481:C485"/>
    <mergeCell ref="C511:C515"/>
    <mergeCell ref="A541:A545"/>
    <mergeCell ref="A501:A505"/>
    <mergeCell ref="K481:K485"/>
    <mergeCell ref="K536:K540"/>
    <mergeCell ref="C491:C495"/>
    <mergeCell ref="K491:K495"/>
    <mergeCell ref="C541:C545"/>
    <mergeCell ref="B516:B520"/>
    <mergeCell ref="K611:K615"/>
    <mergeCell ref="A421:A425"/>
    <mergeCell ref="C326:C330"/>
    <mergeCell ref="C476:C480"/>
    <mergeCell ref="K556:K560"/>
    <mergeCell ref="C526:C530"/>
    <mergeCell ref="K541:K545"/>
    <mergeCell ref="K511:K515"/>
    <mergeCell ref="K551:K555"/>
    <mergeCell ref="K546:K550"/>
    <mergeCell ref="C536:C540"/>
    <mergeCell ref="A481:A485"/>
    <mergeCell ref="B481:B485"/>
    <mergeCell ref="A376:A380"/>
    <mergeCell ref="B376:B380"/>
    <mergeCell ref="C376:C380"/>
    <mergeCell ref="A386:A390"/>
    <mergeCell ref="B386:B390"/>
    <mergeCell ref="K586:K590"/>
    <mergeCell ref="B591:B595"/>
    <mergeCell ref="C591:C595"/>
    <mergeCell ref="K591:K595"/>
    <mergeCell ref="A411:A415"/>
    <mergeCell ref="K631:K635"/>
    <mergeCell ref="A636:A640"/>
    <mergeCell ref="K206:K210"/>
    <mergeCell ref="A196:A200"/>
    <mergeCell ref="B196:B200"/>
    <mergeCell ref="C196:C200"/>
    <mergeCell ref="K196:K200"/>
    <mergeCell ref="K636:K640"/>
    <mergeCell ref="C621:C625"/>
    <mergeCell ref="K621:K625"/>
    <mergeCell ref="K291:K295"/>
    <mergeCell ref="K311:K315"/>
    <mergeCell ref="A331:A335"/>
    <mergeCell ref="B331:B335"/>
    <mergeCell ref="C331:C335"/>
    <mergeCell ref="K331:K335"/>
    <mergeCell ref="A326:A330"/>
    <mergeCell ref="B326:B330"/>
    <mergeCell ref="K601:K605"/>
    <mergeCell ref="A221:A225"/>
    <mergeCell ref="B221:B225"/>
    <mergeCell ref="C221:C225"/>
    <mergeCell ref="K221:K225"/>
    <mergeCell ref="A251:A255"/>
    <mergeCell ref="B251:B255"/>
    <mergeCell ref="C251:C255"/>
    <mergeCell ref="A236:A240"/>
    <mergeCell ref="B236:B240"/>
    <mergeCell ref="C236:C240"/>
    <mergeCell ref="K236:K240"/>
    <mergeCell ref="A231:A235"/>
    <mergeCell ref="B231:B235"/>
    <mergeCell ref="C231:C235"/>
    <mergeCell ref="K231:K235"/>
    <mergeCell ref="K301:K305"/>
    <mergeCell ref="A291:A295"/>
    <mergeCell ref="B291:B295"/>
    <mergeCell ref="C291:C295"/>
    <mergeCell ref="K606:K610"/>
    <mergeCell ref="K581:K585"/>
    <mergeCell ref="B551:B555"/>
    <mergeCell ref="C246:C250"/>
    <mergeCell ref="K241:K245"/>
    <mergeCell ref="K391:K395"/>
    <mergeCell ref="K261:K265"/>
    <mergeCell ref="K351:K355"/>
    <mergeCell ref="K361:K365"/>
    <mergeCell ref="K376:K380"/>
    <mergeCell ref="K271:K275"/>
    <mergeCell ref="B261:B265"/>
    <mergeCell ref="C261:C265"/>
    <mergeCell ref="A266:A270"/>
    <mergeCell ref="B266:B270"/>
    <mergeCell ref="A351:A355"/>
    <mergeCell ref="B351:B355"/>
    <mergeCell ref="C351:C355"/>
    <mergeCell ref="K306:K310"/>
    <mergeCell ref="B341:B345"/>
    <mergeCell ref="A696:A700"/>
    <mergeCell ref="B696:B700"/>
    <mergeCell ref="C696:C700"/>
    <mergeCell ref="K696:K700"/>
    <mergeCell ref="A686:A690"/>
    <mergeCell ref="B686:B690"/>
    <mergeCell ref="C686:C690"/>
    <mergeCell ref="K686:K690"/>
    <mergeCell ref="A691:A695"/>
    <mergeCell ref="B691:B695"/>
    <mergeCell ref="C691:C695"/>
    <mergeCell ref="K691:K695"/>
    <mergeCell ref="K671:K675"/>
    <mergeCell ref="K646:K650"/>
    <mergeCell ref="K641:K645"/>
    <mergeCell ref="K651:K655"/>
    <mergeCell ref="C721:C725"/>
    <mergeCell ref="B721:B725"/>
    <mergeCell ref="B726:B730"/>
    <mergeCell ref="B676:B680"/>
    <mergeCell ref="C676:C680"/>
    <mergeCell ref="K661:K665"/>
    <mergeCell ref="K711:K715"/>
    <mergeCell ref="B716:B720"/>
    <mergeCell ref="K676:K680"/>
    <mergeCell ref="B651:B655"/>
    <mergeCell ref="K666:K670"/>
    <mergeCell ref="B641:B645"/>
    <mergeCell ref="C641:C645"/>
    <mergeCell ref="B661:B665"/>
    <mergeCell ref="C661:C665"/>
    <mergeCell ref="K656:K660"/>
    <mergeCell ref="B656:B660"/>
    <mergeCell ref="A711:A715"/>
    <mergeCell ref="B711:B715"/>
    <mergeCell ref="C711:C715"/>
    <mergeCell ref="B701:B705"/>
    <mergeCell ref="K721:K725"/>
    <mergeCell ref="K716:K720"/>
    <mergeCell ref="K701:K705"/>
    <mergeCell ref="C716:C720"/>
    <mergeCell ref="K736:K740"/>
    <mergeCell ref="A721:A725"/>
    <mergeCell ref="A726:A730"/>
    <mergeCell ref="A701:A705"/>
    <mergeCell ref="A716:A720"/>
    <mergeCell ref="A706:A710"/>
    <mergeCell ref="B706:B710"/>
    <mergeCell ref="C706:C710"/>
    <mergeCell ref="K706:K710"/>
    <mergeCell ref="C726:C730"/>
    <mergeCell ref="K726:K730"/>
    <mergeCell ref="K751:K755"/>
    <mergeCell ref="C746:C750"/>
    <mergeCell ref="A736:A740"/>
    <mergeCell ref="B736:B740"/>
    <mergeCell ref="C736:C740"/>
    <mergeCell ref="A746:A750"/>
    <mergeCell ref="B746:B750"/>
    <mergeCell ref="B731:B735"/>
    <mergeCell ref="C731:C735"/>
    <mergeCell ref="A751:A755"/>
    <mergeCell ref="B751:B755"/>
    <mergeCell ref="C751:C755"/>
    <mergeCell ref="A731:A735"/>
    <mergeCell ref="K731:K735"/>
    <mergeCell ref="A741:A745"/>
    <mergeCell ref="B741:B745"/>
    <mergeCell ref="C741:C745"/>
    <mergeCell ref="K741:K745"/>
    <mergeCell ref="K746:K750"/>
    <mergeCell ref="C26:C30"/>
    <mergeCell ref="A61:A65"/>
    <mergeCell ref="B61:B65"/>
    <mergeCell ref="C61:C65"/>
    <mergeCell ref="A66:A70"/>
    <mergeCell ref="B66:B70"/>
    <mergeCell ref="C66:C70"/>
    <mergeCell ref="B111:B115"/>
    <mergeCell ref="C111:C115"/>
    <mergeCell ref="A36:A40"/>
    <mergeCell ref="B36:B40"/>
    <mergeCell ref="C36:C40"/>
    <mergeCell ref="A86:A90"/>
    <mergeCell ref="A101:A105"/>
    <mergeCell ref="A96:A100"/>
    <mergeCell ref="B96:B100"/>
    <mergeCell ref="C96:C100"/>
    <mergeCell ref="A106:A110"/>
    <mergeCell ref="B41:B45"/>
    <mergeCell ref="C41:C45"/>
    <mergeCell ref="B76:B80"/>
    <mergeCell ref="C76:C80"/>
    <mergeCell ref="B86:B90"/>
    <mergeCell ref="C86:C90"/>
    <mergeCell ref="A151:A155"/>
    <mergeCell ref="B151:B155"/>
    <mergeCell ref="C151:C155"/>
    <mergeCell ref="A301:A305"/>
    <mergeCell ref="B301:B305"/>
    <mergeCell ref="C301:C305"/>
    <mergeCell ref="A211:A215"/>
    <mergeCell ref="B211:B215"/>
    <mergeCell ref="C211:C215"/>
    <mergeCell ref="C281:C285"/>
    <mergeCell ref="A256:A260"/>
    <mergeCell ref="B256:B260"/>
    <mergeCell ref="C256:C260"/>
    <mergeCell ref="B206:B210"/>
    <mergeCell ref="C206:C210"/>
    <mergeCell ref="C166:C170"/>
    <mergeCell ref="B281:B285"/>
    <mergeCell ref="A176:A180"/>
    <mergeCell ref="A241:A245"/>
    <mergeCell ref="B241:B245"/>
    <mergeCell ref="C241:C245"/>
    <mergeCell ref="A246:A250"/>
    <mergeCell ref="B246:B250"/>
    <mergeCell ref="A261:A265"/>
    <mergeCell ref="A15:K15"/>
    <mergeCell ref="A16:K16"/>
    <mergeCell ref="K18:K19"/>
    <mergeCell ref="A26:A30"/>
    <mergeCell ref="C18:C19"/>
    <mergeCell ref="D18:D19"/>
    <mergeCell ref="K26:K30"/>
    <mergeCell ref="A31:A35"/>
    <mergeCell ref="B31:B35"/>
    <mergeCell ref="C31:C35"/>
    <mergeCell ref="K31:K35"/>
    <mergeCell ref="E18:E19"/>
    <mergeCell ref="A21:A25"/>
    <mergeCell ref="B21:B25"/>
    <mergeCell ref="C21:C25"/>
    <mergeCell ref="K21:K25"/>
    <mergeCell ref="A17:K17"/>
    <mergeCell ref="G18:G19"/>
    <mergeCell ref="H18:H19"/>
    <mergeCell ref="I18:I19"/>
    <mergeCell ref="F18:F19"/>
    <mergeCell ref="B26:B30"/>
    <mergeCell ref="A18:A19"/>
    <mergeCell ref="B18:B19"/>
    <mergeCell ref="A757:K757"/>
    <mergeCell ref="A466:A470"/>
    <mergeCell ref="B466:B470"/>
    <mergeCell ref="C466:C470"/>
    <mergeCell ref="A471:A475"/>
    <mergeCell ref="B471:B475"/>
    <mergeCell ref="C471:C475"/>
    <mergeCell ref="K466:K470"/>
    <mergeCell ref="K471:K475"/>
    <mergeCell ref="A521:A525"/>
    <mergeCell ref="B521:B525"/>
    <mergeCell ref="C521:C525"/>
    <mergeCell ref="A526:A530"/>
    <mergeCell ref="B526:B530"/>
    <mergeCell ref="A491:A495"/>
    <mergeCell ref="B491:B495"/>
    <mergeCell ref="C701:C705"/>
    <mergeCell ref="K616:K620"/>
    <mergeCell ref="A616:A620"/>
    <mergeCell ref="A606:A610"/>
    <mergeCell ref="B606:B610"/>
    <mergeCell ref="C606:C610"/>
    <mergeCell ref="K626:K630"/>
    <mergeCell ref="A601:A605"/>
    <mergeCell ref="K36:K40"/>
    <mergeCell ref="A56:A60"/>
    <mergeCell ref="B56:B60"/>
    <mergeCell ref="C56:C60"/>
    <mergeCell ref="K56:K60"/>
    <mergeCell ref="A41:A45"/>
    <mergeCell ref="K41:K45"/>
    <mergeCell ref="A51:A55"/>
    <mergeCell ref="B51:B55"/>
    <mergeCell ref="C51:C55"/>
    <mergeCell ref="K51:K55"/>
    <mergeCell ref="B121:B125"/>
    <mergeCell ref="C121:C125"/>
    <mergeCell ref="K96:K100"/>
    <mergeCell ref="A91:A95"/>
    <mergeCell ref="B91:B95"/>
    <mergeCell ref="C91:C95"/>
    <mergeCell ref="K101:K105"/>
    <mergeCell ref="K91:K95"/>
    <mergeCell ref="B101:B105"/>
    <mergeCell ref="B106:B110"/>
    <mergeCell ref="C106:C110"/>
    <mergeCell ref="A111:A115"/>
    <mergeCell ref="C101:C105"/>
    <mergeCell ref="K106:K110"/>
    <mergeCell ref="A116:A120"/>
    <mergeCell ref="B116:B120"/>
    <mergeCell ref="C116:C120"/>
    <mergeCell ref="K66:K70"/>
    <mergeCell ref="A76:A80"/>
    <mergeCell ref="K76:K80"/>
    <mergeCell ref="A46:A50"/>
    <mergeCell ref="B46:B50"/>
    <mergeCell ref="C46:C50"/>
    <mergeCell ref="K46:K50"/>
    <mergeCell ref="A71:A75"/>
    <mergeCell ref="K61:K65"/>
    <mergeCell ref="K86:K90"/>
    <mergeCell ref="B71:B75"/>
    <mergeCell ref="C71:C75"/>
    <mergeCell ref="K71:K75"/>
    <mergeCell ref="A81:A85"/>
    <mergeCell ref="B81:B85"/>
    <mergeCell ref="C81:C85"/>
    <mergeCell ref="K81:K85"/>
    <mergeCell ref="A146:A150"/>
    <mergeCell ref="B146:B150"/>
    <mergeCell ref="C146:C150"/>
    <mergeCell ref="K146:K150"/>
    <mergeCell ref="A136:A140"/>
    <mergeCell ref="K111:K115"/>
    <mergeCell ref="A131:A135"/>
    <mergeCell ref="B131:B135"/>
    <mergeCell ref="C131:C135"/>
    <mergeCell ref="K131:K135"/>
    <mergeCell ref="A141:A145"/>
    <mergeCell ref="B141:B145"/>
    <mergeCell ref="C141:C145"/>
    <mergeCell ref="K141:K145"/>
    <mergeCell ref="K116:K120"/>
    <mergeCell ref="A126:A130"/>
    <mergeCell ref="B126:B130"/>
    <mergeCell ref="C126:C130"/>
    <mergeCell ref="K126:K130"/>
    <mergeCell ref="K121:K125"/>
    <mergeCell ref="B136:B140"/>
    <mergeCell ref="C136:C140"/>
    <mergeCell ref="K136:K140"/>
    <mergeCell ref="A121:A125"/>
    <mergeCell ref="B631:B635"/>
    <mergeCell ref="C631:C635"/>
    <mergeCell ref="K246:K250"/>
    <mergeCell ref="K366:K370"/>
    <mergeCell ref="A366:A370"/>
    <mergeCell ref="B366:B370"/>
    <mergeCell ref="C366:C370"/>
    <mergeCell ref="C371:C375"/>
    <mergeCell ref="A396:A400"/>
    <mergeCell ref="B396:B400"/>
    <mergeCell ref="A391:A395"/>
    <mergeCell ref="K251:K255"/>
    <mergeCell ref="K256:K260"/>
    <mergeCell ref="K326:K330"/>
    <mergeCell ref="K396:K400"/>
    <mergeCell ref="K371:K375"/>
    <mergeCell ref="A676:A680"/>
    <mergeCell ref="A671:A675"/>
    <mergeCell ref="B671:B675"/>
    <mergeCell ref="C671:C675"/>
    <mergeCell ref="A631:A635"/>
    <mergeCell ref="A646:A650"/>
    <mergeCell ref="B646:B650"/>
    <mergeCell ref="C646:C650"/>
    <mergeCell ref="C651:C655"/>
    <mergeCell ref="A651:A655"/>
    <mergeCell ref="A661:A665"/>
    <mergeCell ref="B636:B640"/>
    <mergeCell ref="C636:C640"/>
    <mergeCell ref="A666:A670"/>
    <mergeCell ref="B666:B670"/>
    <mergeCell ref="C666:C670"/>
    <mergeCell ref="C656:C660"/>
    <mergeCell ref="A656:A660"/>
    <mergeCell ref="A641:A645"/>
    <mergeCell ref="C341:C345"/>
    <mergeCell ref="K341:K345"/>
    <mergeCell ref="A316:A320"/>
    <mergeCell ref="B316:B320"/>
    <mergeCell ref="C316:C320"/>
    <mergeCell ref="K316:K320"/>
    <mergeCell ref="A321:A325"/>
    <mergeCell ref="B321:B325"/>
    <mergeCell ref="C321:C325"/>
    <mergeCell ref="K321:K325"/>
    <mergeCell ref="K571:K575"/>
    <mergeCell ref="A346:A350"/>
    <mergeCell ref="B346:B350"/>
    <mergeCell ref="C346:C350"/>
    <mergeCell ref="K346:K350"/>
    <mergeCell ref="A566:A570"/>
    <mergeCell ref="B566:B570"/>
    <mergeCell ref="C566:C570"/>
    <mergeCell ref="K566:K570"/>
    <mergeCell ref="K561:K565"/>
    <mergeCell ref="K421:K425"/>
    <mergeCell ref="K426:K430"/>
    <mergeCell ref="B391:B395"/>
    <mergeCell ref="C391:C395"/>
    <mergeCell ref="C396:C400"/>
    <mergeCell ref="A371:A375"/>
    <mergeCell ref="B371:B375"/>
    <mergeCell ref="K406:K410"/>
    <mergeCell ref="K401:K405"/>
    <mergeCell ref="C551:C555"/>
    <mergeCell ref="B541:B545"/>
    <mergeCell ref="B411:B415"/>
    <mergeCell ref="C411:C415"/>
    <mergeCell ref="K411:K415"/>
  </mergeCells>
  <pageMargins left="0.70866141732283472" right="0.31496062992125984" top="0.74803149606299213" bottom="0.74803149606299213" header="0.31496062992125984" footer="0.31496062992125984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2017-10-25T09:24:29Z</cp:lastPrinted>
  <dcterms:created xsi:type="dcterms:W3CDTF">2013-11-13T05:48:39Z</dcterms:created>
  <dcterms:modified xsi:type="dcterms:W3CDTF">2018-01-07T07:37:52Z</dcterms:modified>
</cp:coreProperties>
</file>