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0" i="1" l="1"/>
  <c r="H10" i="1"/>
  <c r="I10" i="1"/>
  <c r="F10" i="1"/>
  <c r="F35" i="1" l="1"/>
  <c r="G35" i="1"/>
  <c r="H35" i="1"/>
  <c r="I35" i="1"/>
  <c r="E32" i="1"/>
  <c r="E33" i="1"/>
  <c r="E34" i="1"/>
  <c r="E31" i="1"/>
  <c r="E35" i="1" l="1"/>
  <c r="G101" i="1"/>
  <c r="G91" i="1"/>
  <c r="G66" i="1" l="1"/>
  <c r="G70" i="1" s="1"/>
  <c r="F110" i="1"/>
  <c r="G153" i="1" l="1"/>
  <c r="H153" i="1"/>
  <c r="I153" i="1"/>
  <c r="F126" i="1" l="1"/>
  <c r="F127" i="1"/>
  <c r="F128" i="1"/>
  <c r="G160" i="1"/>
  <c r="G155" i="1" s="1"/>
  <c r="H160" i="1"/>
  <c r="H155" i="1" s="1"/>
  <c r="I160" i="1"/>
  <c r="I155" i="1" s="1"/>
  <c r="G150" i="1"/>
  <c r="H150" i="1"/>
  <c r="I150" i="1"/>
  <c r="G145" i="1"/>
  <c r="H145" i="1"/>
  <c r="I145" i="1"/>
  <c r="G139" i="1"/>
  <c r="H139" i="1"/>
  <c r="I139" i="1"/>
  <c r="G138" i="1"/>
  <c r="H138" i="1"/>
  <c r="I138" i="1"/>
  <c r="G137" i="1"/>
  <c r="H137" i="1"/>
  <c r="I137" i="1"/>
  <c r="G136" i="1"/>
  <c r="H136" i="1"/>
  <c r="I136" i="1"/>
  <c r="G135" i="1"/>
  <c r="G130" i="1" s="1"/>
  <c r="H135" i="1"/>
  <c r="H130" i="1" s="1"/>
  <c r="I135" i="1"/>
  <c r="I130" i="1" s="1"/>
  <c r="G125" i="1"/>
  <c r="H125" i="1"/>
  <c r="I125" i="1"/>
  <c r="G120" i="1"/>
  <c r="H120" i="1"/>
  <c r="I120" i="1"/>
  <c r="G115" i="1"/>
  <c r="H115" i="1"/>
  <c r="I115" i="1"/>
  <c r="G110" i="1"/>
  <c r="H110" i="1"/>
  <c r="I110" i="1"/>
  <c r="G105" i="1"/>
  <c r="H105" i="1"/>
  <c r="I105" i="1"/>
  <c r="G100" i="1"/>
  <c r="H100" i="1"/>
  <c r="I100" i="1"/>
  <c r="G95" i="1"/>
  <c r="H95" i="1"/>
  <c r="I95" i="1"/>
  <c r="G90" i="1"/>
  <c r="H90" i="1"/>
  <c r="I90" i="1"/>
  <c r="G85" i="1"/>
  <c r="H85" i="1"/>
  <c r="I85" i="1"/>
  <c r="G80" i="1"/>
  <c r="H80" i="1"/>
  <c r="I80" i="1"/>
  <c r="G75" i="1"/>
  <c r="H75" i="1"/>
  <c r="I75" i="1"/>
  <c r="G69" i="1"/>
  <c r="G44" i="1" s="1"/>
  <c r="G39" i="1" s="1"/>
  <c r="H69" i="1"/>
  <c r="H44" i="1" s="1"/>
  <c r="H39" i="1" s="1"/>
  <c r="H164" i="1" s="1"/>
  <c r="I69" i="1"/>
  <c r="I44" i="1" s="1"/>
  <c r="I39" i="1" s="1"/>
  <c r="I164" i="1" s="1"/>
  <c r="G68" i="1"/>
  <c r="G43" i="1" s="1"/>
  <c r="H68" i="1"/>
  <c r="H43" i="1" s="1"/>
  <c r="H38" i="1" s="1"/>
  <c r="I68" i="1"/>
  <c r="I43" i="1" s="1"/>
  <c r="I38" i="1" s="1"/>
  <c r="G67" i="1"/>
  <c r="G42" i="1" s="1"/>
  <c r="H67" i="1"/>
  <c r="H42" i="1" s="1"/>
  <c r="I67" i="1"/>
  <c r="I42" i="1" s="1"/>
  <c r="G41" i="1"/>
  <c r="H66" i="1"/>
  <c r="H41" i="1" s="1"/>
  <c r="H36" i="1" s="1"/>
  <c r="I66" i="1"/>
  <c r="I41" i="1" s="1"/>
  <c r="I36" i="1" s="1"/>
  <c r="G65" i="1"/>
  <c r="H65" i="1"/>
  <c r="I65" i="1"/>
  <c r="G60" i="1"/>
  <c r="H60" i="1"/>
  <c r="I60" i="1"/>
  <c r="G55" i="1"/>
  <c r="H55" i="1"/>
  <c r="I55" i="1"/>
  <c r="G50" i="1"/>
  <c r="H50" i="1"/>
  <c r="I50" i="1"/>
  <c r="G15" i="1"/>
  <c r="H15" i="1"/>
  <c r="I15" i="1"/>
  <c r="G25" i="1"/>
  <c r="H25" i="1"/>
  <c r="I25" i="1"/>
  <c r="G30" i="1"/>
  <c r="H30" i="1"/>
  <c r="I30" i="1"/>
  <c r="G17" i="1"/>
  <c r="H17" i="1"/>
  <c r="I17" i="1"/>
  <c r="G16" i="1"/>
  <c r="H16" i="1"/>
  <c r="I16" i="1"/>
  <c r="G12" i="1"/>
  <c r="H12" i="1"/>
  <c r="I12" i="1"/>
  <c r="G11" i="1"/>
  <c r="H11" i="1"/>
  <c r="I11" i="1"/>
  <c r="I140" i="1" l="1"/>
  <c r="I161" i="1"/>
  <c r="H19" i="1"/>
  <c r="G14" i="1"/>
  <c r="I163" i="1"/>
  <c r="H163" i="1"/>
  <c r="I19" i="1"/>
  <c r="G38" i="1"/>
  <c r="G163" i="1" s="1"/>
  <c r="G37" i="1"/>
  <c r="G162" i="1" s="1"/>
  <c r="I37" i="1"/>
  <c r="I162" i="1" s="1"/>
  <c r="H37" i="1"/>
  <c r="H162" i="1" s="1"/>
  <c r="G36" i="1"/>
  <c r="G161" i="1" s="1"/>
  <c r="H161" i="1"/>
  <c r="H140" i="1"/>
  <c r="G140" i="1"/>
  <c r="G164" i="1"/>
  <c r="G45" i="1"/>
  <c r="G40" i="1" s="1"/>
  <c r="I70" i="1"/>
  <c r="I45" i="1" s="1"/>
  <c r="I40" i="1" s="1"/>
  <c r="H70" i="1"/>
  <c r="H45" i="1" s="1"/>
  <c r="H40" i="1" s="1"/>
  <c r="G19" i="1"/>
  <c r="H14" i="1"/>
  <c r="I14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67" i="1"/>
  <c r="E68" i="1"/>
  <c r="E69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6" i="1"/>
  <c r="E87" i="1"/>
  <c r="E88" i="1"/>
  <c r="E89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61" i="1"/>
  <c r="E62" i="1"/>
  <c r="E63" i="1"/>
  <c r="E64" i="1"/>
  <c r="E65" i="1"/>
  <c r="E51" i="1"/>
  <c r="E52" i="1"/>
  <c r="E53" i="1"/>
  <c r="E54" i="1"/>
  <c r="E56" i="1"/>
  <c r="E57" i="1"/>
  <c r="E58" i="1"/>
  <c r="E59" i="1"/>
  <c r="E60" i="1"/>
  <c r="E47" i="1"/>
  <c r="E48" i="1"/>
  <c r="E49" i="1"/>
  <c r="E46" i="1"/>
  <c r="E42" i="1"/>
  <c r="E43" i="1"/>
  <c r="E27" i="1"/>
  <c r="E28" i="1"/>
  <c r="E29" i="1"/>
  <c r="E26" i="1"/>
  <c r="E24" i="1"/>
  <c r="E22" i="1"/>
  <c r="E21" i="1"/>
  <c r="E20" i="1"/>
  <c r="E16" i="1"/>
  <c r="E17" i="1"/>
  <c r="E18" i="1"/>
  <c r="E11" i="1"/>
  <c r="E12" i="1"/>
  <c r="E13" i="1"/>
  <c r="I165" i="1" l="1"/>
  <c r="G165" i="1"/>
  <c r="H165" i="1"/>
  <c r="E140" i="1"/>
  <c r="E10" i="1"/>
  <c r="F154" i="1" l="1"/>
  <c r="F153" i="1"/>
  <c r="F152" i="1"/>
  <c r="F151" i="1"/>
  <c r="F150" i="1"/>
  <c r="F129" i="1"/>
  <c r="F125" i="1"/>
  <c r="F60" i="1"/>
  <c r="F55" i="1"/>
  <c r="E55" i="1" s="1"/>
  <c r="F18" i="1"/>
  <c r="F17" i="1"/>
  <c r="F16" i="1"/>
  <c r="F15" i="1"/>
  <c r="F19" i="1" l="1"/>
  <c r="E19" i="1" s="1"/>
  <c r="E15" i="1"/>
  <c r="F66" i="1"/>
  <c r="F115" i="1"/>
  <c r="F41" i="1" l="1"/>
  <c r="F36" i="1" s="1"/>
  <c r="E36" i="1" s="1"/>
  <c r="E66" i="1"/>
  <c r="F50" i="1"/>
  <c r="E50" i="1" s="1"/>
  <c r="E41" i="1" l="1"/>
  <c r="F120" i="1"/>
  <c r="F135" i="1"/>
  <c r="F65" i="1"/>
  <c r="F13" i="1"/>
  <c r="F12" i="1"/>
  <c r="F11" i="1"/>
  <c r="F30" i="1"/>
  <c r="E30" i="1" s="1"/>
  <c r="F25" i="1"/>
  <c r="E25" i="1" s="1"/>
  <c r="F67" i="1"/>
  <c r="F42" i="1" s="1"/>
  <c r="F68" i="1"/>
  <c r="F69" i="1"/>
  <c r="F44" i="1" s="1"/>
  <c r="F105" i="1"/>
  <c r="F100" i="1"/>
  <c r="F95" i="1"/>
  <c r="F90" i="1"/>
  <c r="E90" i="1" s="1"/>
  <c r="F85" i="1"/>
  <c r="E85" i="1" s="1"/>
  <c r="F80" i="1"/>
  <c r="F75" i="1"/>
  <c r="F139" i="1"/>
  <c r="F138" i="1"/>
  <c r="F137" i="1"/>
  <c r="F136" i="1"/>
  <c r="F160" i="1"/>
  <c r="F145" i="1"/>
  <c r="F39" i="1" l="1"/>
  <c r="E39" i="1" s="1"/>
  <c r="E44" i="1"/>
  <c r="F155" i="1"/>
  <c r="F43" i="1"/>
  <c r="F37" i="1"/>
  <c r="F130" i="1"/>
  <c r="F70" i="1"/>
  <c r="E70" i="1" s="1"/>
  <c r="F161" i="1"/>
  <c r="E161" i="1" s="1"/>
  <c r="F14" i="1"/>
  <c r="E14" i="1" s="1"/>
  <c r="F140" i="1"/>
  <c r="E37" i="1" l="1"/>
  <c r="F162" i="1"/>
  <c r="E162" i="1" s="1"/>
  <c r="F38" i="1"/>
  <c r="E38" i="1" s="1"/>
  <c r="F45" i="1"/>
  <c r="E45" i="1" s="1"/>
  <c r="F164" i="1"/>
  <c r="E164" i="1" s="1"/>
  <c r="F163" i="1" l="1"/>
  <c r="E163" i="1" s="1"/>
  <c r="F40" i="1"/>
  <c r="E40" i="1" s="1"/>
  <c r="F165" i="1" l="1"/>
  <c r="E165" i="1" s="1"/>
</calcChain>
</file>

<file path=xl/sharedStrings.xml><?xml version="1.0" encoding="utf-8"?>
<sst xmlns="http://schemas.openxmlformats.org/spreadsheetml/2006/main" count="261" uniqueCount="82">
  <si>
    <t>ПЛАН</t>
  </si>
  <si>
    <t>реализации   муниципальной   программы</t>
  </si>
  <si>
    <t>№ п/п</t>
  </si>
  <si>
    <t xml:space="preserve">Объём средств  на реализацию, рублей </t>
  </si>
  <si>
    <t>всего</t>
  </si>
  <si>
    <t>Отдел образования  администрации г.Сельцо</t>
  </si>
  <si>
    <t>внебюджетные источники</t>
  </si>
  <si>
    <t>Итого:</t>
  </si>
  <si>
    <t>1.1.</t>
  </si>
  <si>
    <t>Отдел образования  администрации города Сельцо</t>
  </si>
  <si>
    <t>2.1.</t>
  </si>
  <si>
    <t>средства местного бюджета</t>
  </si>
  <si>
    <t>Итого по муниципальной программе</t>
  </si>
  <si>
    <t>Ответственный исполнитель, соисполнители</t>
  </si>
  <si>
    <t>Источник финансового обеспечения*</t>
  </si>
  <si>
    <t>поступления из федерального бюджета</t>
  </si>
  <si>
    <t>поступления из областного бюджета</t>
  </si>
  <si>
    <t>1.2.</t>
  </si>
  <si>
    <t>* при утверждении муниципальной программы на период, превышающий период утверждения Решения Совета     народных депутатов города Сельцо о местном бюджете, утверждение плана реализации муниципальной программы осуществляется в  формате с распределением бюджетных ассигнований по основным мероприятиям (мероприятиям) на срок, не превышающий период утверждения Решения Совета народных депутатов города Сельцо о местном бюджете;</t>
  </si>
  <si>
    <t>2.5.</t>
  </si>
  <si>
    <t>2.6.</t>
  </si>
  <si>
    <t>соответствующий финансовый (2016) год, рублей</t>
  </si>
  <si>
    <t>Подпрограмма, направление расходов, основное мероприятие, мероприятие</t>
  </si>
  <si>
    <t>Связь основного мероприятия и показателей (порядковые номера показателей)</t>
  </si>
  <si>
    <t>1</t>
  </si>
  <si>
    <t>Реализация государственной политики в сфере образования на территории Сельцовского городского округа</t>
  </si>
  <si>
    <t>Руководство и управление в сфере установленных функций органов местного самоуправления</t>
  </si>
  <si>
    <t>Учреждения, обеспечивающие оказание услуг в сфере образования</t>
  </si>
  <si>
    <t>2</t>
  </si>
  <si>
    <t xml:space="preserve">Повышение доступности и качества предоставления дошкольного, общего образования, дополнительного образования детей </t>
  </si>
  <si>
    <t>Дошкольные образовательные организации</t>
  </si>
  <si>
    <t>Общеобразовательные организации</t>
  </si>
  <si>
    <t>2.2</t>
  </si>
  <si>
    <t>2.3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</si>
  <si>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</si>
  <si>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</si>
  <si>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2.4</t>
  </si>
  <si>
    <t xml:space="preserve">2.5.1.   </t>
  </si>
  <si>
    <t>2.5.2.</t>
  </si>
  <si>
    <t>Организация и проведение олимпиад, выставок, конкурсов, конференций и других общественных мероприятий в сфере образования</t>
  </si>
  <si>
    <t>Поощрение учащихся победителей областных, Всероссийских конкурсов по предметам, исследовательским работам</t>
  </si>
  <si>
    <t>Проведение городских интеллектуальных игр, марафонов, КВН с одарёнными детьми</t>
  </si>
  <si>
    <t>2.5.3.</t>
  </si>
  <si>
    <t>Обновление материально- технической базы образовательных учреждений</t>
  </si>
  <si>
    <t>2.5.4.</t>
  </si>
  <si>
    <t xml:space="preserve">Единовременное  поощрение  отличников учёбы, победителей олимпиад (сувениры, грамоты, стипендии) </t>
  </si>
  <si>
    <t>2.5.5.</t>
  </si>
  <si>
    <t>Проведение  конкурсов «Детский сад года», «Воспитатель года», «Учитель года»</t>
  </si>
  <si>
    <t>2.5.6.</t>
  </si>
  <si>
    <t xml:space="preserve"> Поддержка педагогических работников ОУ, достигших наивысшие результаты в учебно-воспитательной работе</t>
  </si>
  <si>
    <t>2.5.7.</t>
  </si>
  <si>
    <t>Обеспечение участия в городских и областных  мероприятиях, спартакиаде среди школьников</t>
  </si>
  <si>
    <t>2.5.8.</t>
  </si>
  <si>
    <t xml:space="preserve">Учреждение стипендий администрации города, одарённым детям, подросткам, молодёжи в области образования </t>
  </si>
  <si>
    <t>2.5.9.</t>
  </si>
  <si>
    <t>Организация и проведение  комплекса ГТО в образовательных учреждениях</t>
  </si>
  <si>
    <t>Учреждения психолого-медико-социального сопровождения</t>
  </si>
  <si>
    <t>2.7</t>
  </si>
  <si>
    <t>Дополнительные меры государственной поддержки обучающихся</t>
  </si>
  <si>
    <t>3</t>
  </si>
  <si>
    <t xml:space="preserve">Проведение оздоровительной кампании детей </t>
  </si>
  <si>
    <t>3.1</t>
  </si>
  <si>
    <t>Мероприятия по проведению оздоровительной кампании детей</t>
  </si>
  <si>
    <t>4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</si>
  <si>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</si>
  <si>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Реализация мер государственной поддержки работников образования</t>
  </si>
  <si>
    <t>4.1</t>
  </si>
  <si>
    <t>Предоставление компенсации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</si>
  <si>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5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</si>
  <si>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</si>
  <si>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5.1</t>
  </si>
  <si>
    <t>Подпрограмма "Управление в сфере образования (2016-2020 годы)"</t>
  </si>
  <si>
    <t xml:space="preserve">Подпрограмма 
«Реализация образовательных программ (2016-2020 годы)»
</t>
  </si>
  <si>
    <t>Подпрограмма «Социальная поддержка населения  в сфере образования (2016-2020 годы)»</t>
  </si>
  <si>
    <t>первый год планового периода</t>
  </si>
  <si>
    <t>второй год планового периода</t>
  </si>
  <si>
    <t>третий год планового периода</t>
  </si>
  <si>
    <t>1.3.</t>
  </si>
  <si>
    <t>Информационное обеспечение (публикации, программы) деятельности образовательных учреждений</t>
  </si>
  <si>
    <t xml:space="preserve"> 7, 8, 9, 10, 11, 12, 13 14, 15, 16, 17, 18, 19, 20, 21, 22, 23,24, 25, 26, 27, 28, 29, 30,31</t>
  </si>
  <si>
    <t>1,2,3,4,5,6</t>
  </si>
  <si>
    <r>
      <t xml:space="preserve">           Приложение 1
к постановлению администрации города Сельцо Брянской области</t>
    </r>
    <r>
      <rPr>
        <sz val="11"/>
        <color rgb="FFFF0000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№ 344 от 17.07.2017 года.                                                        </t>
    </r>
    <r>
      <rPr>
        <sz val="1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
Приложение № 4 к муниципальной программе "Развитие системы образования Сельцовского городского округа (2016-2020 годы)" (в редакции постановлений от 04.05.2016 года №208, от 30.06.2016 года №325, от 04.08.2016 года №395, от 31.08.2016 года №445, от 03.11.2016 года № 530, от 09.12.2016 №605, от 28.12.2016 года № 642, от 06.04.2017 № 168, </t>
    </r>
    <r>
      <rPr>
        <sz val="11"/>
        <rFont val="Calibri"/>
        <family val="2"/>
        <charset val="204"/>
        <scheme val="minor"/>
      </rPr>
      <t>от 12.05. 2017 № 224, от 05.06.2017 № 279</t>
    </r>
    <r>
      <rPr>
        <sz val="1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</si>
</sst>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4" fontId="0" fillId="0" borderId="0" xfId="0" applyNumberFormat="1"/>
    <xf numFmtId="0" fontId="3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Border="1"/>
    <xf numFmtId="4" fontId="3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0" fontId="4" fillId="0" borderId="0" xfId="0" applyFont="1" applyAlignment="1">
      <alignment horizontal="center" vertical="center"/>
    </xf>
    <xf numFmtId="0" fontId="4" fillId="0" borderId="0" xfId="0" applyFont="1"/>
    <xf numFmtId="4" fontId="4" fillId="0" borderId="0" xfId="0" applyNumberFormat="1" applyFont="1"/>
    <xf numFmtId="0" fontId="2" fillId="0" borderId="0" xfId="0" applyFont="1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9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9"/>
  <sheetViews>
    <sheetView tabSelected="1" workbookViewId="0">
      <selection activeCell="F6" sqref="F6:F8"/>
    </sheetView>
  </sheetViews>
  <sheetFormatPr defaultRowHeight="15" x14ac:dyDescent="0.25"/>
  <cols>
    <col min="1" max="1" width="6.85546875" style="1" customWidth="1"/>
    <col min="2" max="2" width="32.5703125" customWidth="1"/>
    <col min="3" max="3" width="14.7109375" customWidth="1"/>
    <col min="4" max="4" width="25" customWidth="1"/>
    <col min="5" max="5" width="15" customWidth="1"/>
    <col min="6" max="9" width="16.5703125" customWidth="1"/>
    <col min="10" max="10" width="36.7109375" style="2" customWidth="1"/>
    <col min="11" max="12" width="13.5703125" bestFit="1" customWidth="1"/>
  </cols>
  <sheetData>
    <row r="1" spans="1:10" ht="126.75" customHeight="1" x14ac:dyDescent="0.25">
      <c r="A1" s="5"/>
      <c r="B1" s="6"/>
      <c r="C1" s="6"/>
      <c r="D1" s="6"/>
      <c r="E1" s="7"/>
      <c r="F1" s="64" t="s">
        <v>81</v>
      </c>
      <c r="G1" s="64"/>
      <c r="H1" s="64"/>
      <c r="I1" s="64"/>
      <c r="J1" s="64"/>
    </row>
    <row r="2" spans="1:10" x14ac:dyDescent="0.25">
      <c r="A2" s="73" t="s">
        <v>0</v>
      </c>
      <c r="B2" s="74"/>
      <c r="C2" s="74"/>
      <c r="D2" s="74"/>
      <c r="E2" s="74"/>
      <c r="F2" s="74"/>
      <c r="G2" s="74"/>
      <c r="H2" s="74"/>
      <c r="I2" s="74"/>
      <c r="J2" s="74"/>
    </row>
    <row r="3" spans="1:10" x14ac:dyDescent="0.25">
      <c r="A3" s="75" t="s">
        <v>1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ht="15" customHeight="1" x14ac:dyDescent="0.25">
      <c r="A4" s="77" t="s">
        <v>2</v>
      </c>
      <c r="B4" s="60" t="s">
        <v>22</v>
      </c>
      <c r="C4" s="60" t="s">
        <v>13</v>
      </c>
      <c r="D4" s="60" t="s">
        <v>14</v>
      </c>
      <c r="E4" s="35" t="s">
        <v>3</v>
      </c>
      <c r="F4" s="36"/>
      <c r="G4" s="36"/>
      <c r="H4" s="36"/>
      <c r="I4" s="37"/>
      <c r="J4" s="60" t="s">
        <v>23</v>
      </c>
    </row>
    <row r="5" spans="1:10" x14ac:dyDescent="0.25">
      <c r="A5" s="77"/>
      <c r="B5" s="62"/>
      <c r="C5" s="62"/>
      <c r="D5" s="62"/>
      <c r="E5" s="38"/>
      <c r="F5" s="39"/>
      <c r="G5" s="39"/>
      <c r="H5" s="39"/>
      <c r="I5" s="40"/>
      <c r="J5" s="78"/>
    </row>
    <row r="6" spans="1:10" ht="15" customHeight="1" x14ac:dyDescent="0.25">
      <c r="A6" s="77"/>
      <c r="B6" s="62"/>
      <c r="C6" s="62"/>
      <c r="D6" s="62"/>
      <c r="E6" s="66" t="s">
        <v>4</v>
      </c>
      <c r="F6" s="67" t="s">
        <v>21</v>
      </c>
      <c r="G6" s="41" t="s">
        <v>74</v>
      </c>
      <c r="H6" s="41" t="s">
        <v>75</v>
      </c>
      <c r="I6" s="41" t="s">
        <v>76</v>
      </c>
      <c r="J6" s="78"/>
    </row>
    <row r="7" spans="1:10" x14ac:dyDescent="0.25">
      <c r="A7" s="77"/>
      <c r="B7" s="62"/>
      <c r="C7" s="62"/>
      <c r="D7" s="62"/>
      <c r="E7" s="66"/>
      <c r="F7" s="68"/>
      <c r="G7" s="42"/>
      <c r="H7" s="42"/>
      <c r="I7" s="42"/>
      <c r="J7" s="78"/>
    </row>
    <row r="8" spans="1:10" ht="24" customHeight="1" x14ac:dyDescent="0.25">
      <c r="A8" s="77"/>
      <c r="B8" s="62"/>
      <c r="C8" s="62"/>
      <c r="D8" s="62"/>
      <c r="E8" s="66"/>
      <c r="F8" s="68"/>
      <c r="G8" s="43"/>
      <c r="H8" s="43"/>
      <c r="I8" s="43"/>
      <c r="J8" s="78"/>
    </row>
    <row r="9" spans="1:10" x14ac:dyDescent="0.2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24">
        <v>6</v>
      </c>
      <c r="G9" s="16">
        <v>7</v>
      </c>
      <c r="H9" s="16">
        <v>8</v>
      </c>
      <c r="I9" s="16">
        <v>9</v>
      </c>
      <c r="J9" s="14">
        <v>10</v>
      </c>
    </row>
    <row r="10" spans="1:10" ht="31.5" customHeight="1" x14ac:dyDescent="0.25">
      <c r="A10" s="58"/>
      <c r="B10" s="61" t="s">
        <v>71</v>
      </c>
      <c r="C10" s="54" t="s">
        <v>5</v>
      </c>
      <c r="D10" s="18" t="s">
        <v>11</v>
      </c>
      <c r="E10" s="28">
        <f>SUM(F10:I10)</f>
        <v>41956681.739999995</v>
      </c>
      <c r="F10" s="25">
        <f>F20+F26+F31</f>
        <v>10470351.629999999</v>
      </c>
      <c r="G10" s="28">
        <f t="shared" ref="G10:I10" si="0">G20+G26+G31</f>
        <v>10727432.109999999</v>
      </c>
      <c r="H10" s="23">
        <f t="shared" si="0"/>
        <v>10379449</v>
      </c>
      <c r="I10" s="23">
        <f t="shared" si="0"/>
        <v>10379449</v>
      </c>
      <c r="J10" s="52"/>
    </row>
    <row r="11" spans="1:10" ht="31.5" customHeight="1" x14ac:dyDescent="0.25">
      <c r="A11" s="58"/>
      <c r="B11" s="61"/>
      <c r="C11" s="54"/>
      <c r="D11" s="18" t="s">
        <v>15</v>
      </c>
      <c r="E11" s="23">
        <f t="shared" ref="E11:E14" si="1">SUM(F11:I11)</f>
        <v>0</v>
      </c>
      <c r="F11" s="25">
        <f>F21+F27</f>
        <v>0</v>
      </c>
      <c r="G11" s="23">
        <f t="shared" ref="G11:I11" si="2">G21+G27</f>
        <v>0</v>
      </c>
      <c r="H11" s="22">
        <f t="shared" si="2"/>
        <v>0</v>
      </c>
      <c r="I11" s="22">
        <f t="shared" si="2"/>
        <v>0</v>
      </c>
      <c r="J11" s="53"/>
    </row>
    <row r="12" spans="1:10" ht="29.25" customHeight="1" x14ac:dyDescent="0.25">
      <c r="A12" s="58"/>
      <c r="B12" s="61"/>
      <c r="C12" s="54"/>
      <c r="D12" s="18" t="s">
        <v>16</v>
      </c>
      <c r="E12" s="23">
        <f t="shared" si="1"/>
        <v>0</v>
      </c>
      <c r="F12" s="25">
        <f>F22+F28</f>
        <v>0</v>
      </c>
      <c r="G12" s="23">
        <f t="shared" ref="G12:I12" si="3">G22+G28</f>
        <v>0</v>
      </c>
      <c r="H12" s="22">
        <f t="shared" si="3"/>
        <v>0</v>
      </c>
      <c r="I12" s="22">
        <f t="shared" si="3"/>
        <v>0</v>
      </c>
      <c r="J12" s="53"/>
    </row>
    <row r="13" spans="1:10" ht="18" customHeight="1" x14ac:dyDescent="0.25">
      <c r="A13" s="58"/>
      <c r="B13" s="61"/>
      <c r="C13" s="54"/>
      <c r="D13" s="18" t="s">
        <v>6</v>
      </c>
      <c r="E13" s="23">
        <f t="shared" si="1"/>
        <v>0</v>
      </c>
      <c r="F13" s="25">
        <f>F24+F29</f>
        <v>0</v>
      </c>
      <c r="G13" s="23">
        <v>0</v>
      </c>
      <c r="H13" s="21">
        <v>0</v>
      </c>
      <c r="I13" s="21">
        <v>0</v>
      </c>
      <c r="J13" s="53"/>
    </row>
    <row r="14" spans="1:10" ht="19.5" customHeight="1" x14ac:dyDescent="0.25">
      <c r="A14" s="58"/>
      <c r="B14" s="61"/>
      <c r="C14" s="54"/>
      <c r="D14" s="4" t="s">
        <v>7</v>
      </c>
      <c r="E14" s="27">
        <f t="shared" si="1"/>
        <v>41956681.739999995</v>
      </c>
      <c r="F14" s="26">
        <f>SUM(F10:F13)</f>
        <v>10470351.629999999</v>
      </c>
      <c r="G14" s="27">
        <f t="shared" ref="G14:I14" si="4">SUM(G10:G13)</f>
        <v>10727432.109999999</v>
      </c>
      <c r="H14" s="8">
        <f t="shared" si="4"/>
        <v>10379449</v>
      </c>
      <c r="I14" s="8">
        <f t="shared" si="4"/>
        <v>10379449</v>
      </c>
      <c r="J14" s="53"/>
    </row>
    <row r="15" spans="1:10" ht="28.5" customHeight="1" x14ac:dyDescent="0.25">
      <c r="A15" s="44" t="s">
        <v>24</v>
      </c>
      <c r="B15" s="47" t="s">
        <v>25</v>
      </c>
      <c r="C15" s="54" t="s">
        <v>5</v>
      </c>
      <c r="D15" s="18" t="s">
        <v>11</v>
      </c>
      <c r="E15" s="23">
        <f>SUM(F15:I15)</f>
        <v>41756681.739999995</v>
      </c>
      <c r="F15" s="25">
        <f>F20+F26</f>
        <v>10470351.629999999</v>
      </c>
      <c r="G15" s="23">
        <f t="shared" ref="G15:I15" si="5">G20+G26</f>
        <v>10527432.109999999</v>
      </c>
      <c r="H15" s="22">
        <f t="shared" si="5"/>
        <v>10379449</v>
      </c>
      <c r="I15" s="22">
        <f t="shared" si="5"/>
        <v>10379449</v>
      </c>
      <c r="J15" s="31" t="s">
        <v>80</v>
      </c>
    </row>
    <row r="16" spans="1:10" ht="34.5" customHeight="1" x14ac:dyDescent="0.25">
      <c r="A16" s="45"/>
      <c r="B16" s="48"/>
      <c r="C16" s="54"/>
      <c r="D16" s="18" t="s">
        <v>15</v>
      </c>
      <c r="E16" s="21">
        <f t="shared" ref="E16:E19" si="6">SUM(F16:I16)</f>
        <v>0</v>
      </c>
      <c r="F16" s="25">
        <f>F21+F27</f>
        <v>0</v>
      </c>
      <c r="G16" s="23">
        <f t="shared" ref="G16:I16" si="7">G21+G27</f>
        <v>0</v>
      </c>
      <c r="H16" s="22">
        <f t="shared" si="7"/>
        <v>0</v>
      </c>
      <c r="I16" s="22">
        <f t="shared" si="7"/>
        <v>0</v>
      </c>
      <c r="J16" s="17"/>
    </row>
    <row r="17" spans="1:11" ht="27.6" customHeight="1" x14ac:dyDescent="0.25">
      <c r="A17" s="45"/>
      <c r="B17" s="48"/>
      <c r="C17" s="54"/>
      <c r="D17" s="18" t="s">
        <v>16</v>
      </c>
      <c r="E17" s="21">
        <f t="shared" si="6"/>
        <v>0</v>
      </c>
      <c r="F17" s="25">
        <f>F22+F28</f>
        <v>0</v>
      </c>
      <c r="G17" s="22">
        <f t="shared" ref="G17:I17" si="8">G22+G28</f>
        <v>0</v>
      </c>
      <c r="H17" s="22">
        <f t="shared" si="8"/>
        <v>0</v>
      </c>
      <c r="I17" s="22">
        <f t="shared" si="8"/>
        <v>0</v>
      </c>
      <c r="J17" s="17"/>
    </row>
    <row r="18" spans="1:11" ht="24" customHeight="1" x14ac:dyDescent="0.25">
      <c r="A18" s="45"/>
      <c r="B18" s="48"/>
      <c r="C18" s="54"/>
      <c r="D18" s="18" t="s">
        <v>6</v>
      </c>
      <c r="E18" s="21">
        <f t="shared" si="6"/>
        <v>0</v>
      </c>
      <c r="F18" s="25">
        <f>F24+F29</f>
        <v>0</v>
      </c>
      <c r="G18" s="21">
        <v>0</v>
      </c>
      <c r="H18" s="21">
        <v>0</v>
      </c>
      <c r="I18" s="21">
        <v>0</v>
      </c>
      <c r="J18" s="17"/>
    </row>
    <row r="19" spans="1:11" ht="19.5" customHeight="1" x14ac:dyDescent="0.25">
      <c r="A19" s="46"/>
      <c r="B19" s="49"/>
      <c r="C19" s="54"/>
      <c r="D19" s="4" t="s">
        <v>7</v>
      </c>
      <c r="E19" s="8">
        <f t="shared" si="6"/>
        <v>41756681.739999995</v>
      </c>
      <c r="F19" s="26">
        <f>F15+F16+F17+F18</f>
        <v>10470351.629999999</v>
      </c>
      <c r="G19" s="8">
        <f t="shared" ref="G19:I19" si="9">G15+G16+G17+G18</f>
        <v>10527432.109999999</v>
      </c>
      <c r="H19" s="8">
        <f t="shared" si="9"/>
        <v>10379449</v>
      </c>
      <c r="I19" s="8">
        <f t="shared" si="9"/>
        <v>10379449</v>
      </c>
      <c r="J19" s="17"/>
    </row>
    <row r="20" spans="1:11" ht="26.25" customHeight="1" x14ac:dyDescent="0.25">
      <c r="A20" s="58" t="s">
        <v>8</v>
      </c>
      <c r="B20" s="54" t="s">
        <v>26</v>
      </c>
      <c r="C20" s="54" t="s">
        <v>5</v>
      </c>
      <c r="D20" s="18" t="s">
        <v>11</v>
      </c>
      <c r="E20" s="21">
        <f>SUM(F20:I20)</f>
        <v>3472551.95</v>
      </c>
      <c r="F20" s="25">
        <v>861915.95</v>
      </c>
      <c r="G20" s="21">
        <v>870212</v>
      </c>
      <c r="H20" s="21">
        <v>870212</v>
      </c>
      <c r="I20" s="21">
        <v>870212</v>
      </c>
      <c r="J20" s="53"/>
    </row>
    <row r="21" spans="1:11" ht="34.5" customHeight="1" x14ac:dyDescent="0.25">
      <c r="A21" s="58"/>
      <c r="B21" s="54"/>
      <c r="C21" s="54"/>
      <c r="D21" s="18" t="s">
        <v>15</v>
      </c>
      <c r="E21" s="21">
        <f>SUM(F21:I21)</f>
        <v>0</v>
      </c>
      <c r="F21" s="25">
        <v>0</v>
      </c>
      <c r="G21" s="21">
        <v>0</v>
      </c>
      <c r="H21" s="21">
        <v>0</v>
      </c>
      <c r="I21" s="21">
        <v>0</v>
      </c>
      <c r="J21" s="53"/>
    </row>
    <row r="22" spans="1:11" ht="15" customHeight="1" x14ac:dyDescent="0.25">
      <c r="A22" s="58"/>
      <c r="B22" s="54"/>
      <c r="C22" s="54"/>
      <c r="D22" s="60" t="s">
        <v>16</v>
      </c>
      <c r="E22" s="69">
        <f t="shared" ref="E22" si="10">SUM(F22:I22)</f>
        <v>0</v>
      </c>
      <c r="F22" s="71">
        <v>0</v>
      </c>
      <c r="G22" s="69">
        <v>0</v>
      </c>
      <c r="H22" s="69">
        <v>0</v>
      </c>
      <c r="I22" s="69">
        <v>0</v>
      </c>
      <c r="J22" s="53"/>
    </row>
    <row r="23" spans="1:11" ht="15" customHeight="1" x14ac:dyDescent="0.25">
      <c r="A23" s="58"/>
      <c r="B23" s="54"/>
      <c r="C23" s="54"/>
      <c r="D23" s="60"/>
      <c r="E23" s="70"/>
      <c r="F23" s="71"/>
      <c r="G23" s="70"/>
      <c r="H23" s="70"/>
      <c r="I23" s="70"/>
      <c r="J23" s="53"/>
    </row>
    <row r="24" spans="1:11" ht="19.5" customHeight="1" x14ac:dyDescent="0.25">
      <c r="A24" s="58"/>
      <c r="B24" s="54"/>
      <c r="C24" s="54"/>
      <c r="D24" s="18" t="s">
        <v>6</v>
      </c>
      <c r="E24" s="21">
        <f>SUM(F24:I24)</f>
        <v>0</v>
      </c>
      <c r="F24" s="25">
        <v>0</v>
      </c>
      <c r="G24" s="21">
        <v>0</v>
      </c>
      <c r="H24" s="21">
        <v>0</v>
      </c>
      <c r="I24" s="21">
        <v>0</v>
      </c>
      <c r="J24" s="53"/>
    </row>
    <row r="25" spans="1:11" ht="20.25" customHeight="1" x14ac:dyDescent="0.25">
      <c r="A25" s="58"/>
      <c r="B25" s="54"/>
      <c r="C25" s="54"/>
      <c r="D25" s="19" t="s">
        <v>7</v>
      </c>
      <c r="E25" s="8">
        <f>SUM(F25:I25)</f>
        <v>3472551.95</v>
      </c>
      <c r="F25" s="26">
        <f>SUM(F20:F24)</f>
        <v>861915.95</v>
      </c>
      <c r="G25" s="8">
        <f t="shared" ref="G25:I25" si="11">SUM(G20:G24)</f>
        <v>870212</v>
      </c>
      <c r="H25" s="8">
        <f t="shared" si="11"/>
        <v>870212</v>
      </c>
      <c r="I25" s="8">
        <f t="shared" si="11"/>
        <v>870212</v>
      </c>
      <c r="J25" s="53"/>
    </row>
    <row r="26" spans="1:11" ht="27" customHeight="1" x14ac:dyDescent="0.25">
      <c r="A26" s="58" t="s">
        <v>17</v>
      </c>
      <c r="B26" s="54" t="s">
        <v>27</v>
      </c>
      <c r="C26" s="54" t="s">
        <v>9</v>
      </c>
      <c r="D26" s="18" t="s">
        <v>11</v>
      </c>
      <c r="E26" s="28">
        <f>SUM(F26:I26)</f>
        <v>38284129.789999999</v>
      </c>
      <c r="F26" s="25">
        <v>9608435.6799999997</v>
      </c>
      <c r="G26" s="28">
        <v>9657220.1099999994</v>
      </c>
      <c r="H26" s="21">
        <v>9509237</v>
      </c>
      <c r="I26" s="21">
        <v>9509237</v>
      </c>
      <c r="J26" s="53"/>
    </row>
    <row r="27" spans="1:11" ht="30" x14ac:dyDescent="0.25">
      <c r="A27" s="58"/>
      <c r="B27" s="54"/>
      <c r="C27" s="54"/>
      <c r="D27" s="18" t="s">
        <v>15</v>
      </c>
      <c r="E27" s="21">
        <f t="shared" ref="E27:E30" si="12">SUM(F27:I27)</f>
        <v>0</v>
      </c>
      <c r="F27" s="25">
        <v>0</v>
      </c>
      <c r="G27" s="21">
        <v>0</v>
      </c>
      <c r="H27" s="21">
        <v>0</v>
      </c>
      <c r="I27" s="21">
        <v>0</v>
      </c>
      <c r="J27" s="53"/>
    </row>
    <row r="28" spans="1:11" ht="30" x14ac:dyDescent="0.25">
      <c r="A28" s="58"/>
      <c r="B28" s="54"/>
      <c r="C28" s="54"/>
      <c r="D28" s="18" t="s">
        <v>16</v>
      </c>
      <c r="E28" s="21">
        <f t="shared" si="12"/>
        <v>0</v>
      </c>
      <c r="F28" s="25">
        <v>0</v>
      </c>
      <c r="G28" s="21">
        <v>0</v>
      </c>
      <c r="H28" s="21">
        <v>0</v>
      </c>
      <c r="I28" s="21">
        <v>0</v>
      </c>
      <c r="J28" s="53"/>
      <c r="K28" s="3"/>
    </row>
    <row r="29" spans="1:11" ht="21.75" customHeight="1" x14ac:dyDescent="0.25">
      <c r="A29" s="58"/>
      <c r="B29" s="54"/>
      <c r="C29" s="54"/>
      <c r="D29" s="18" t="s">
        <v>6</v>
      </c>
      <c r="E29" s="21">
        <f t="shared" si="12"/>
        <v>0</v>
      </c>
      <c r="F29" s="25">
        <v>0</v>
      </c>
      <c r="G29" s="21">
        <v>0</v>
      </c>
      <c r="H29" s="21">
        <v>0</v>
      </c>
      <c r="I29" s="21">
        <v>0</v>
      </c>
      <c r="J29" s="53"/>
      <c r="K29" s="3"/>
    </row>
    <row r="30" spans="1:11" ht="15.75" customHeight="1" x14ac:dyDescent="0.25">
      <c r="A30" s="58"/>
      <c r="B30" s="54"/>
      <c r="C30" s="54"/>
      <c r="D30" s="4" t="s">
        <v>7</v>
      </c>
      <c r="E30" s="27">
        <f t="shared" si="12"/>
        <v>38284129.789999999</v>
      </c>
      <c r="F30" s="26">
        <f>SUM(F26:F29)</f>
        <v>9608435.6799999997</v>
      </c>
      <c r="G30" s="27">
        <f t="shared" ref="G30:I30" si="13">SUM(G26:G29)</f>
        <v>9657220.1099999994</v>
      </c>
      <c r="H30" s="8">
        <f t="shared" si="13"/>
        <v>9509237</v>
      </c>
      <c r="I30" s="8">
        <f t="shared" si="13"/>
        <v>9509237</v>
      </c>
      <c r="J30" s="53"/>
    </row>
    <row r="31" spans="1:11" ht="24" customHeight="1" x14ac:dyDescent="0.25">
      <c r="A31" s="44" t="s">
        <v>77</v>
      </c>
      <c r="B31" s="47" t="s">
        <v>78</v>
      </c>
      <c r="C31" s="54" t="s">
        <v>9</v>
      </c>
      <c r="D31" s="29" t="s">
        <v>11</v>
      </c>
      <c r="E31" s="23">
        <f>SUM(F31:I31)</f>
        <v>200000</v>
      </c>
      <c r="F31" s="30">
        <v>0</v>
      </c>
      <c r="G31" s="23">
        <v>200000</v>
      </c>
      <c r="H31" s="23">
        <v>0</v>
      </c>
      <c r="I31" s="23">
        <v>0</v>
      </c>
      <c r="J31" s="32"/>
    </row>
    <row r="32" spans="1:11" ht="30" customHeight="1" x14ac:dyDescent="0.25">
      <c r="A32" s="45"/>
      <c r="B32" s="48"/>
      <c r="C32" s="54"/>
      <c r="D32" s="29" t="s">
        <v>15</v>
      </c>
      <c r="E32" s="23">
        <f t="shared" ref="E32:E34" si="14">SUM(F32:I32)</f>
        <v>0</v>
      </c>
      <c r="F32" s="30">
        <v>0</v>
      </c>
      <c r="G32" s="23">
        <v>0</v>
      </c>
      <c r="H32" s="23">
        <v>0</v>
      </c>
      <c r="I32" s="23">
        <v>0</v>
      </c>
      <c r="J32" s="33"/>
    </row>
    <row r="33" spans="1:11" ht="25.5" customHeight="1" x14ac:dyDescent="0.25">
      <c r="A33" s="45"/>
      <c r="B33" s="48"/>
      <c r="C33" s="54"/>
      <c r="D33" s="29" t="s">
        <v>16</v>
      </c>
      <c r="E33" s="23">
        <f t="shared" si="14"/>
        <v>0</v>
      </c>
      <c r="F33" s="30">
        <v>0</v>
      </c>
      <c r="G33" s="23">
        <v>0</v>
      </c>
      <c r="H33" s="23">
        <v>0</v>
      </c>
      <c r="I33" s="23">
        <v>0</v>
      </c>
      <c r="J33" s="33"/>
    </row>
    <row r="34" spans="1:11" ht="22.5" customHeight="1" x14ac:dyDescent="0.25">
      <c r="A34" s="45"/>
      <c r="B34" s="48"/>
      <c r="C34" s="54"/>
      <c r="D34" s="29" t="s">
        <v>6</v>
      </c>
      <c r="E34" s="23">
        <f t="shared" si="14"/>
        <v>0</v>
      </c>
      <c r="F34" s="30">
        <v>0</v>
      </c>
      <c r="G34" s="23">
        <v>0</v>
      </c>
      <c r="H34" s="23">
        <v>0</v>
      </c>
      <c r="I34" s="23">
        <v>0</v>
      </c>
      <c r="J34" s="33"/>
    </row>
    <row r="35" spans="1:11" ht="27" customHeight="1" x14ac:dyDescent="0.25">
      <c r="A35" s="46"/>
      <c r="B35" s="49"/>
      <c r="C35" s="54"/>
      <c r="D35" s="4" t="s">
        <v>7</v>
      </c>
      <c r="E35" s="8">
        <f>SUM(E31:E34)</f>
        <v>200000</v>
      </c>
      <c r="F35" s="26">
        <f t="shared" ref="F35:I35" si="15">SUM(F31:F34)</f>
        <v>0</v>
      </c>
      <c r="G35" s="8">
        <f t="shared" si="15"/>
        <v>200000</v>
      </c>
      <c r="H35" s="8">
        <f t="shared" si="15"/>
        <v>0</v>
      </c>
      <c r="I35" s="8">
        <f t="shared" si="15"/>
        <v>0</v>
      </c>
      <c r="J35" s="34"/>
    </row>
    <row r="36" spans="1:11" ht="30" customHeight="1" x14ac:dyDescent="0.25">
      <c r="A36" s="58"/>
      <c r="B36" s="61" t="s">
        <v>72</v>
      </c>
      <c r="C36" s="54" t="s">
        <v>5</v>
      </c>
      <c r="D36" s="18" t="s">
        <v>11</v>
      </c>
      <c r="E36" s="28">
        <f>SUM(F36:I36)</f>
        <v>116291021.14</v>
      </c>
      <c r="F36" s="25">
        <f>F41+F126</f>
        <v>30263539.199999999</v>
      </c>
      <c r="G36" s="28">
        <f t="shared" ref="G36:I36" si="16">G41+G126</f>
        <v>30946339.939999998</v>
      </c>
      <c r="H36" s="22">
        <f t="shared" si="16"/>
        <v>27540571</v>
      </c>
      <c r="I36" s="22">
        <f t="shared" si="16"/>
        <v>27540571</v>
      </c>
      <c r="J36" s="52"/>
      <c r="K36" s="3"/>
    </row>
    <row r="37" spans="1:11" ht="34.5" customHeight="1" x14ac:dyDescent="0.25">
      <c r="A37" s="58"/>
      <c r="B37" s="55"/>
      <c r="C37" s="54"/>
      <c r="D37" s="18" t="s">
        <v>15</v>
      </c>
      <c r="E37" s="23">
        <f t="shared" ref="E37:E40" si="17">SUM(F37:I37)</f>
        <v>384637</v>
      </c>
      <c r="F37" s="25">
        <f>F42+F127</f>
        <v>384637</v>
      </c>
      <c r="G37" s="23">
        <f t="shared" ref="G37:I37" si="18">G42+G127</f>
        <v>0</v>
      </c>
      <c r="H37" s="22">
        <f t="shared" si="18"/>
        <v>0</v>
      </c>
      <c r="I37" s="22">
        <f t="shared" si="18"/>
        <v>0</v>
      </c>
      <c r="J37" s="53"/>
    </row>
    <row r="38" spans="1:11" ht="30" x14ac:dyDescent="0.25">
      <c r="A38" s="58"/>
      <c r="B38" s="55"/>
      <c r="C38" s="54"/>
      <c r="D38" s="18" t="s">
        <v>16</v>
      </c>
      <c r="E38" s="23">
        <f t="shared" si="17"/>
        <v>327512889</v>
      </c>
      <c r="F38" s="25">
        <f>F43+F128</f>
        <v>81643110</v>
      </c>
      <c r="G38" s="23">
        <f t="shared" ref="G38:I38" si="19">G43+G128</f>
        <v>81956593</v>
      </c>
      <c r="H38" s="22">
        <f t="shared" si="19"/>
        <v>81956593</v>
      </c>
      <c r="I38" s="22">
        <f t="shared" si="19"/>
        <v>81956593</v>
      </c>
      <c r="J38" s="53"/>
    </row>
    <row r="39" spans="1:11" ht="19.5" customHeight="1" x14ac:dyDescent="0.25">
      <c r="A39" s="58"/>
      <c r="B39" s="55"/>
      <c r="C39" s="54"/>
      <c r="D39" s="18" t="s">
        <v>6</v>
      </c>
      <c r="E39" s="28">
        <f t="shared" si="17"/>
        <v>56574036.189999998</v>
      </c>
      <c r="F39" s="25">
        <f>F44+F129</f>
        <v>14116330.390000001</v>
      </c>
      <c r="G39" s="28">
        <f t="shared" ref="G39:I39" si="20">G44+G129</f>
        <v>14442891.800000001</v>
      </c>
      <c r="H39" s="22">
        <f t="shared" si="20"/>
        <v>14007407</v>
      </c>
      <c r="I39" s="22">
        <f t="shared" si="20"/>
        <v>14007407</v>
      </c>
      <c r="J39" s="53"/>
    </row>
    <row r="40" spans="1:11" x14ac:dyDescent="0.25">
      <c r="A40" s="58"/>
      <c r="B40" s="55"/>
      <c r="C40" s="54"/>
      <c r="D40" s="4" t="s">
        <v>7</v>
      </c>
      <c r="E40" s="27">
        <f t="shared" si="17"/>
        <v>500762583.32999998</v>
      </c>
      <c r="F40" s="26">
        <f>F45+F130</f>
        <v>126407616.59</v>
      </c>
      <c r="G40" s="27">
        <f t="shared" ref="G40:I40" si="21">G45+G130</f>
        <v>127345824.73999999</v>
      </c>
      <c r="H40" s="8">
        <f t="shared" si="21"/>
        <v>123504571</v>
      </c>
      <c r="I40" s="8">
        <f t="shared" si="21"/>
        <v>123504571</v>
      </c>
      <c r="J40" s="53"/>
    </row>
    <row r="41" spans="1:11" ht="27" customHeight="1" x14ac:dyDescent="0.25">
      <c r="A41" s="44" t="s">
        <v>28</v>
      </c>
      <c r="B41" s="54" t="s">
        <v>29</v>
      </c>
      <c r="C41" s="54" t="s">
        <v>5</v>
      </c>
      <c r="D41" s="18" t="s">
        <v>11</v>
      </c>
      <c r="E41" s="28">
        <f>SUM(F41:I41)</f>
        <v>115388229.94</v>
      </c>
      <c r="F41" s="25">
        <f>F46+F51+F56+F61+F66+F116+F121</f>
        <v>30037848</v>
      </c>
      <c r="G41" s="28">
        <f t="shared" ref="G41:I41" si="22">G46+G51+G56+G61+G66+G116+G121</f>
        <v>30720639.939999998</v>
      </c>
      <c r="H41" s="22">
        <f t="shared" si="22"/>
        <v>27314871</v>
      </c>
      <c r="I41" s="22">
        <f t="shared" si="22"/>
        <v>27314871</v>
      </c>
      <c r="J41" s="52" t="s">
        <v>79</v>
      </c>
    </row>
    <row r="42" spans="1:11" ht="30" x14ac:dyDescent="0.25">
      <c r="A42" s="45"/>
      <c r="B42" s="54"/>
      <c r="C42" s="54"/>
      <c r="D42" s="18" t="s">
        <v>15</v>
      </c>
      <c r="E42" s="23">
        <f t="shared" ref="E42:E45" si="23">SUM(F42:I42)</f>
        <v>384637</v>
      </c>
      <c r="F42" s="25">
        <f>F47+F52+F57+F62+F67+F117+F122</f>
        <v>384637</v>
      </c>
      <c r="G42" s="23">
        <f t="shared" ref="G42:I42" si="24">G47+G52+G57+G62+G67+G117+G122</f>
        <v>0</v>
      </c>
      <c r="H42" s="22">
        <f t="shared" si="24"/>
        <v>0</v>
      </c>
      <c r="I42" s="22">
        <f t="shared" si="24"/>
        <v>0</v>
      </c>
      <c r="J42" s="53"/>
    </row>
    <row r="43" spans="1:11" ht="30" x14ac:dyDescent="0.25">
      <c r="A43" s="45"/>
      <c r="B43" s="54"/>
      <c r="C43" s="54"/>
      <c r="D43" s="18" t="s">
        <v>16</v>
      </c>
      <c r="E43" s="23">
        <f t="shared" si="23"/>
        <v>325496889</v>
      </c>
      <c r="F43" s="25">
        <f>F48+F53+F58+F63+F68+F118+F123</f>
        <v>81139110</v>
      </c>
      <c r="G43" s="23">
        <f t="shared" ref="G43:I43" si="25">G48+G53+G58+G63+G68+G118+G123</f>
        <v>81452593</v>
      </c>
      <c r="H43" s="22">
        <f t="shared" si="25"/>
        <v>81452593</v>
      </c>
      <c r="I43" s="22">
        <f t="shared" si="25"/>
        <v>81452593</v>
      </c>
      <c r="J43" s="53"/>
    </row>
    <row r="44" spans="1:11" ht="15.75" customHeight="1" x14ac:dyDescent="0.25">
      <c r="A44" s="45"/>
      <c r="B44" s="54"/>
      <c r="C44" s="54"/>
      <c r="D44" s="18" t="s">
        <v>6</v>
      </c>
      <c r="E44" s="28">
        <f t="shared" si="23"/>
        <v>56574036.189999998</v>
      </c>
      <c r="F44" s="25">
        <f>F49+F54+F59+F64+F69+F124+F119</f>
        <v>14116330.390000001</v>
      </c>
      <c r="G44" s="28">
        <f t="shared" ref="G44:I44" si="26">G49+G54+G59+G64+G69+G124+G119</f>
        <v>14442891.800000001</v>
      </c>
      <c r="H44" s="22">
        <f t="shared" si="26"/>
        <v>14007407</v>
      </c>
      <c r="I44" s="22">
        <f t="shared" si="26"/>
        <v>14007407</v>
      </c>
      <c r="J44" s="53"/>
    </row>
    <row r="45" spans="1:11" ht="15.75" customHeight="1" x14ac:dyDescent="0.25">
      <c r="A45" s="46"/>
      <c r="B45" s="54"/>
      <c r="C45" s="54"/>
      <c r="D45" s="4" t="s">
        <v>7</v>
      </c>
      <c r="E45" s="27">
        <f t="shared" si="23"/>
        <v>497843792.13</v>
      </c>
      <c r="F45" s="26">
        <f>F50+F55+F60+F65+F70+F120+F125</f>
        <v>125677925.39</v>
      </c>
      <c r="G45" s="27">
        <f t="shared" ref="G45:I45" si="27">G50+G55+G60+G65+G70+G120+G125</f>
        <v>126616124.73999999</v>
      </c>
      <c r="H45" s="8">
        <f t="shared" si="27"/>
        <v>122774871</v>
      </c>
      <c r="I45" s="8">
        <f t="shared" si="27"/>
        <v>122774871</v>
      </c>
      <c r="J45" s="53"/>
      <c r="K45" s="3"/>
    </row>
    <row r="46" spans="1:11" ht="30" customHeight="1" x14ac:dyDescent="0.25">
      <c r="A46" s="58" t="s">
        <v>10</v>
      </c>
      <c r="B46" s="54" t="s">
        <v>30</v>
      </c>
      <c r="C46" s="54" t="s">
        <v>5</v>
      </c>
      <c r="D46" s="18" t="s">
        <v>11</v>
      </c>
      <c r="E46" s="28">
        <f>SUM(F46:I46)</f>
        <v>53618082.939999998</v>
      </c>
      <c r="F46" s="25">
        <v>14143715</v>
      </c>
      <c r="G46" s="28">
        <v>13677031.939999999</v>
      </c>
      <c r="H46" s="21">
        <v>12898668</v>
      </c>
      <c r="I46" s="21">
        <v>12898668</v>
      </c>
      <c r="J46" s="53"/>
    </row>
    <row r="47" spans="1:11" ht="35.450000000000003" customHeight="1" x14ac:dyDescent="0.25">
      <c r="A47" s="58"/>
      <c r="B47" s="55"/>
      <c r="C47" s="54"/>
      <c r="D47" s="18" t="s">
        <v>15</v>
      </c>
      <c r="E47" s="21">
        <f t="shared" ref="E47:E110" si="28">SUM(F47:I47)</f>
        <v>0</v>
      </c>
      <c r="F47" s="25">
        <v>0</v>
      </c>
      <c r="G47" s="23">
        <v>0</v>
      </c>
      <c r="H47" s="21">
        <v>0</v>
      </c>
      <c r="I47" s="21">
        <v>0</v>
      </c>
      <c r="J47" s="53"/>
    </row>
    <row r="48" spans="1:11" ht="28.5" customHeight="1" x14ac:dyDescent="0.25">
      <c r="A48" s="58"/>
      <c r="B48" s="55"/>
      <c r="C48" s="54"/>
      <c r="D48" s="18" t="s">
        <v>16</v>
      </c>
      <c r="E48" s="21">
        <f t="shared" si="28"/>
        <v>0</v>
      </c>
      <c r="F48" s="25">
        <v>0</v>
      </c>
      <c r="G48" s="23">
        <v>0</v>
      </c>
      <c r="H48" s="21">
        <v>0</v>
      </c>
      <c r="I48" s="21">
        <v>0</v>
      </c>
      <c r="J48" s="53"/>
    </row>
    <row r="49" spans="1:10" ht="20.25" customHeight="1" x14ac:dyDescent="0.25">
      <c r="A49" s="58"/>
      <c r="B49" s="55"/>
      <c r="C49" s="54"/>
      <c r="D49" s="18" t="s">
        <v>6</v>
      </c>
      <c r="E49" s="23">
        <f t="shared" si="28"/>
        <v>30633513.190000001</v>
      </c>
      <c r="F49" s="25">
        <v>7481892.1900000004</v>
      </c>
      <c r="G49" s="23">
        <v>7717207</v>
      </c>
      <c r="H49" s="21">
        <v>7717207</v>
      </c>
      <c r="I49" s="21">
        <v>7717207</v>
      </c>
      <c r="J49" s="53"/>
    </row>
    <row r="50" spans="1:10" ht="16.899999999999999" customHeight="1" x14ac:dyDescent="0.25">
      <c r="A50" s="58"/>
      <c r="B50" s="55"/>
      <c r="C50" s="54"/>
      <c r="D50" s="4" t="s">
        <v>7</v>
      </c>
      <c r="E50" s="27">
        <f t="shared" si="28"/>
        <v>84251596.129999995</v>
      </c>
      <c r="F50" s="26">
        <f>SUM(F46:F49)</f>
        <v>21625607.190000001</v>
      </c>
      <c r="G50" s="27">
        <f t="shared" ref="G50:I50" si="29">SUM(G46:G49)</f>
        <v>21394238.939999998</v>
      </c>
      <c r="H50" s="8">
        <f t="shared" si="29"/>
        <v>20615875</v>
      </c>
      <c r="I50" s="8">
        <f t="shared" si="29"/>
        <v>20615875</v>
      </c>
      <c r="J50" s="53"/>
    </row>
    <row r="51" spans="1:10" ht="22.5" customHeight="1" x14ac:dyDescent="0.25">
      <c r="A51" s="44" t="s">
        <v>32</v>
      </c>
      <c r="B51" s="54" t="s">
        <v>31</v>
      </c>
      <c r="C51" s="54" t="s">
        <v>5</v>
      </c>
      <c r="D51" s="18" t="s">
        <v>11</v>
      </c>
      <c r="E51" s="28">
        <f t="shared" si="28"/>
        <v>57608674</v>
      </c>
      <c r="F51" s="25">
        <v>14798282</v>
      </c>
      <c r="G51" s="28">
        <v>15956056</v>
      </c>
      <c r="H51" s="21">
        <v>13427168</v>
      </c>
      <c r="I51" s="21">
        <v>13427168</v>
      </c>
      <c r="J51" s="72"/>
    </row>
    <row r="52" spans="1:10" ht="28.9" customHeight="1" x14ac:dyDescent="0.25">
      <c r="A52" s="45"/>
      <c r="B52" s="55"/>
      <c r="C52" s="54"/>
      <c r="D52" s="18" t="s">
        <v>15</v>
      </c>
      <c r="E52" s="21">
        <f t="shared" si="28"/>
        <v>384637</v>
      </c>
      <c r="F52" s="25">
        <v>384637</v>
      </c>
      <c r="G52" s="23">
        <v>0</v>
      </c>
      <c r="H52" s="21">
        <v>0</v>
      </c>
      <c r="I52" s="21">
        <v>0</v>
      </c>
      <c r="J52" s="72"/>
    </row>
    <row r="53" spans="1:10" ht="26.45" customHeight="1" x14ac:dyDescent="0.25">
      <c r="A53" s="45"/>
      <c r="B53" s="55"/>
      <c r="C53" s="54"/>
      <c r="D53" s="18" t="s">
        <v>16</v>
      </c>
      <c r="E53" s="21">
        <f t="shared" si="28"/>
        <v>140680</v>
      </c>
      <c r="F53" s="25">
        <v>140680</v>
      </c>
      <c r="G53" s="23">
        <v>0</v>
      </c>
      <c r="H53" s="21">
        <v>0</v>
      </c>
      <c r="I53" s="21">
        <v>0</v>
      </c>
      <c r="J53" s="72"/>
    </row>
    <row r="54" spans="1:10" ht="22.5" customHeight="1" x14ac:dyDescent="0.25">
      <c r="A54" s="45"/>
      <c r="B54" s="55"/>
      <c r="C54" s="54"/>
      <c r="D54" s="18" t="s">
        <v>6</v>
      </c>
      <c r="E54" s="28">
        <f t="shared" si="28"/>
        <v>25540523</v>
      </c>
      <c r="F54" s="25">
        <v>6534438.2000000002</v>
      </c>
      <c r="G54" s="28">
        <v>6625684.7999999998</v>
      </c>
      <c r="H54" s="21">
        <v>6190200</v>
      </c>
      <c r="I54" s="21">
        <v>6190200</v>
      </c>
      <c r="J54" s="72"/>
    </row>
    <row r="55" spans="1:10" ht="22.5" customHeight="1" x14ac:dyDescent="0.25">
      <c r="A55" s="46"/>
      <c r="B55" s="55"/>
      <c r="C55" s="54"/>
      <c r="D55" s="4" t="s">
        <v>7</v>
      </c>
      <c r="E55" s="27">
        <f t="shared" si="28"/>
        <v>83674514</v>
      </c>
      <c r="F55" s="26">
        <f>F51+F52+F53+F54</f>
        <v>21858037.199999999</v>
      </c>
      <c r="G55" s="27">
        <f t="shared" ref="G55:I55" si="30">G51+G52+G53+G54</f>
        <v>22581740.800000001</v>
      </c>
      <c r="H55" s="8">
        <f t="shared" si="30"/>
        <v>19617368</v>
      </c>
      <c r="I55" s="8">
        <f t="shared" si="30"/>
        <v>19617368</v>
      </c>
      <c r="J55" s="72"/>
    </row>
    <row r="56" spans="1:10" ht="28.5" customHeight="1" x14ac:dyDescent="0.25">
      <c r="A56" s="63" t="s">
        <v>33</v>
      </c>
      <c r="B56" s="54" t="s">
        <v>34</v>
      </c>
      <c r="C56" s="54" t="s">
        <v>5</v>
      </c>
      <c r="D56" s="18" t="s">
        <v>11</v>
      </c>
      <c r="E56" s="21">
        <f t="shared" si="28"/>
        <v>0</v>
      </c>
      <c r="F56" s="25">
        <v>0</v>
      </c>
      <c r="G56" s="21">
        <v>0</v>
      </c>
      <c r="H56" s="21">
        <v>0</v>
      </c>
      <c r="I56" s="21">
        <v>0</v>
      </c>
      <c r="J56" s="17"/>
    </row>
    <row r="57" spans="1:10" ht="31.15" customHeight="1" x14ac:dyDescent="0.25">
      <c r="A57" s="63"/>
      <c r="B57" s="55"/>
      <c r="C57" s="54"/>
      <c r="D57" s="18" t="s">
        <v>15</v>
      </c>
      <c r="E57" s="21">
        <f t="shared" si="28"/>
        <v>0</v>
      </c>
      <c r="F57" s="25">
        <v>0</v>
      </c>
      <c r="G57" s="21">
        <v>0</v>
      </c>
      <c r="H57" s="21">
        <v>0</v>
      </c>
      <c r="I57" s="21">
        <v>0</v>
      </c>
      <c r="J57" s="17"/>
    </row>
    <row r="58" spans="1:10" ht="31.15" customHeight="1" x14ac:dyDescent="0.25">
      <c r="A58" s="63"/>
      <c r="B58" s="55"/>
      <c r="C58" s="54"/>
      <c r="D58" s="18" t="s">
        <v>16</v>
      </c>
      <c r="E58" s="21">
        <f t="shared" si="28"/>
        <v>176035595</v>
      </c>
      <c r="F58" s="25">
        <v>42896030</v>
      </c>
      <c r="G58" s="21">
        <v>44379855</v>
      </c>
      <c r="H58" s="21">
        <v>44379855</v>
      </c>
      <c r="I58" s="21">
        <v>44379855</v>
      </c>
      <c r="J58" s="17"/>
    </row>
    <row r="59" spans="1:10" ht="22.5" customHeight="1" x14ac:dyDescent="0.25">
      <c r="A59" s="63"/>
      <c r="B59" s="55"/>
      <c r="C59" s="54"/>
      <c r="D59" s="18" t="s">
        <v>6</v>
      </c>
      <c r="E59" s="21">
        <f t="shared" si="28"/>
        <v>0</v>
      </c>
      <c r="F59" s="25">
        <v>0</v>
      </c>
      <c r="G59" s="21">
        <v>0</v>
      </c>
      <c r="H59" s="21">
        <v>0</v>
      </c>
      <c r="I59" s="21">
        <v>0</v>
      </c>
      <c r="J59" s="17"/>
    </row>
    <row r="60" spans="1:10" ht="33" customHeight="1" x14ac:dyDescent="0.25">
      <c r="A60" s="63"/>
      <c r="B60" s="55"/>
      <c r="C60" s="54"/>
      <c r="D60" s="4" t="s">
        <v>7</v>
      </c>
      <c r="E60" s="8">
        <f t="shared" si="28"/>
        <v>176035595</v>
      </c>
      <c r="F60" s="26">
        <f>F56+F57+F58+F59</f>
        <v>42896030</v>
      </c>
      <c r="G60" s="8">
        <f t="shared" ref="G60:I60" si="31">G56+G57+G58+G59</f>
        <v>44379855</v>
      </c>
      <c r="H60" s="8">
        <f t="shared" si="31"/>
        <v>44379855</v>
      </c>
      <c r="I60" s="8">
        <f t="shared" si="31"/>
        <v>44379855</v>
      </c>
      <c r="J60" s="17"/>
    </row>
    <row r="61" spans="1:10" ht="32.25" customHeight="1" x14ac:dyDescent="0.25">
      <c r="A61" s="58" t="s">
        <v>36</v>
      </c>
      <c r="B61" s="54" t="s">
        <v>35</v>
      </c>
      <c r="C61" s="54" t="s">
        <v>5</v>
      </c>
      <c r="D61" s="18" t="s">
        <v>11</v>
      </c>
      <c r="E61" s="21">
        <f t="shared" si="28"/>
        <v>0</v>
      </c>
      <c r="F61" s="25">
        <v>0</v>
      </c>
      <c r="G61" s="21">
        <v>0</v>
      </c>
      <c r="H61" s="21">
        <v>0</v>
      </c>
      <c r="I61" s="21">
        <v>0</v>
      </c>
      <c r="J61" s="53"/>
    </row>
    <row r="62" spans="1:10" ht="30" x14ac:dyDescent="0.25">
      <c r="A62" s="58"/>
      <c r="B62" s="55"/>
      <c r="C62" s="54"/>
      <c r="D62" s="18" t="s">
        <v>15</v>
      </c>
      <c r="E62" s="21">
        <f t="shared" si="28"/>
        <v>0</v>
      </c>
      <c r="F62" s="25">
        <v>0</v>
      </c>
      <c r="G62" s="21">
        <v>0</v>
      </c>
      <c r="H62" s="21">
        <v>0</v>
      </c>
      <c r="I62" s="21">
        <v>0</v>
      </c>
      <c r="J62" s="53"/>
    </row>
    <row r="63" spans="1:10" ht="30" x14ac:dyDescent="0.25">
      <c r="A63" s="58"/>
      <c r="B63" s="55"/>
      <c r="C63" s="54"/>
      <c r="D63" s="18" t="s">
        <v>16</v>
      </c>
      <c r="E63" s="21">
        <f t="shared" si="28"/>
        <v>148620614</v>
      </c>
      <c r="F63" s="25">
        <v>37402400</v>
      </c>
      <c r="G63" s="21">
        <v>37072738</v>
      </c>
      <c r="H63" s="21">
        <v>37072738</v>
      </c>
      <c r="I63" s="21">
        <v>37072738</v>
      </c>
      <c r="J63" s="53"/>
    </row>
    <row r="64" spans="1:10" x14ac:dyDescent="0.25">
      <c r="A64" s="58"/>
      <c r="B64" s="55"/>
      <c r="C64" s="54"/>
      <c r="D64" s="18" t="s">
        <v>6</v>
      </c>
      <c r="E64" s="21">
        <f t="shared" si="28"/>
        <v>0</v>
      </c>
      <c r="F64" s="25">
        <v>0</v>
      </c>
      <c r="G64" s="21">
        <v>0</v>
      </c>
      <c r="H64" s="21">
        <v>0</v>
      </c>
      <c r="I64" s="21">
        <v>0</v>
      </c>
      <c r="J64" s="53"/>
    </row>
    <row r="65" spans="1:10" ht="15.6" customHeight="1" x14ac:dyDescent="0.25">
      <c r="A65" s="58"/>
      <c r="B65" s="55"/>
      <c r="C65" s="54"/>
      <c r="D65" s="20" t="s">
        <v>7</v>
      </c>
      <c r="E65" s="8">
        <f t="shared" si="28"/>
        <v>148620614</v>
      </c>
      <c r="F65" s="26">
        <f>SUM(F61:F64)</f>
        <v>37402400</v>
      </c>
      <c r="G65" s="8">
        <f t="shared" ref="G65:I65" si="32">SUM(G61:G64)</f>
        <v>37072738</v>
      </c>
      <c r="H65" s="8">
        <f t="shared" si="32"/>
        <v>37072738</v>
      </c>
      <c r="I65" s="8">
        <f t="shared" si="32"/>
        <v>37072738</v>
      </c>
      <c r="J65" s="53"/>
    </row>
    <row r="66" spans="1:10" ht="23.25" customHeight="1" x14ac:dyDescent="0.25">
      <c r="A66" s="58" t="s">
        <v>19</v>
      </c>
      <c r="B66" s="54" t="s">
        <v>39</v>
      </c>
      <c r="C66" s="54" t="s">
        <v>5</v>
      </c>
      <c r="D66" s="18" t="s">
        <v>11</v>
      </c>
      <c r="E66" s="23">
        <f t="shared" si="28"/>
        <v>834280</v>
      </c>
      <c r="F66" s="25">
        <f>F71+F76+F81+F86+F91+F96+F101+F106+F111</f>
        <v>260980</v>
      </c>
      <c r="G66" s="23">
        <f>G71+G76+G81+G86+G91+G96+G101+G106+G111</f>
        <v>231300</v>
      </c>
      <c r="H66" s="22">
        <f t="shared" ref="H66:I66" si="33">H71+H76+H81+H86+H91+H96+H101+H106+H111</f>
        <v>171000</v>
      </c>
      <c r="I66" s="22">
        <f t="shared" si="33"/>
        <v>171000</v>
      </c>
      <c r="J66" s="53"/>
    </row>
    <row r="67" spans="1:10" ht="30" x14ac:dyDescent="0.25">
      <c r="A67" s="58"/>
      <c r="B67" s="65"/>
      <c r="C67" s="54"/>
      <c r="D67" s="18" t="s">
        <v>15</v>
      </c>
      <c r="E67" s="21">
        <f t="shared" si="28"/>
        <v>0</v>
      </c>
      <c r="F67" s="25">
        <f>F72+F77+F82+F87+F92+F97+F102+F107</f>
        <v>0</v>
      </c>
      <c r="G67" s="22">
        <f t="shared" ref="G67:I67" si="34">G72+G77+G82+G87+G92+G97+G102+G107</f>
        <v>0</v>
      </c>
      <c r="H67" s="22">
        <f t="shared" si="34"/>
        <v>0</v>
      </c>
      <c r="I67" s="22">
        <f t="shared" si="34"/>
        <v>0</v>
      </c>
      <c r="J67" s="53"/>
    </row>
    <row r="68" spans="1:10" ht="30" x14ac:dyDescent="0.25">
      <c r="A68" s="58"/>
      <c r="B68" s="65"/>
      <c r="C68" s="54"/>
      <c r="D68" s="18" t="s">
        <v>16</v>
      </c>
      <c r="E68" s="21">
        <f t="shared" si="28"/>
        <v>0</v>
      </c>
      <c r="F68" s="25">
        <f>F73+F78+F83+F88+F93+F98+F103+F108</f>
        <v>0</v>
      </c>
      <c r="G68" s="22">
        <f t="shared" ref="G68:I68" si="35">G73+G78+G83+G88+G93+G98+G103+G108</f>
        <v>0</v>
      </c>
      <c r="H68" s="22">
        <f t="shared" si="35"/>
        <v>0</v>
      </c>
      <c r="I68" s="22">
        <f t="shared" si="35"/>
        <v>0</v>
      </c>
      <c r="J68" s="53"/>
    </row>
    <row r="69" spans="1:10" ht="15.75" customHeight="1" x14ac:dyDescent="0.25">
      <c r="A69" s="58"/>
      <c r="B69" s="65"/>
      <c r="C69" s="54"/>
      <c r="D69" s="18" t="s">
        <v>6</v>
      </c>
      <c r="E69" s="21">
        <f t="shared" si="28"/>
        <v>0</v>
      </c>
      <c r="F69" s="25">
        <f>F74+F79+F84+F89+F94+F99+F104+F109</f>
        <v>0</v>
      </c>
      <c r="G69" s="22">
        <f t="shared" ref="G69:I69" si="36">G74+G79+G84+G89+G94+G99+G104+G109</f>
        <v>0</v>
      </c>
      <c r="H69" s="22">
        <f t="shared" si="36"/>
        <v>0</v>
      </c>
      <c r="I69" s="22">
        <f t="shared" si="36"/>
        <v>0</v>
      </c>
      <c r="J69" s="53"/>
    </row>
    <row r="70" spans="1:10" ht="15" customHeight="1" x14ac:dyDescent="0.25">
      <c r="A70" s="58"/>
      <c r="B70" s="65"/>
      <c r="C70" s="54"/>
      <c r="D70" s="4" t="s">
        <v>7</v>
      </c>
      <c r="E70" s="8">
        <f t="shared" si="28"/>
        <v>834280</v>
      </c>
      <c r="F70" s="26">
        <f t="shared" ref="F70:I70" si="37">SUM(F66:F69)</f>
        <v>260980</v>
      </c>
      <c r="G70" s="8">
        <f>SUM(G66:G69)</f>
        <v>231300</v>
      </c>
      <c r="H70" s="8">
        <f t="shared" si="37"/>
        <v>171000</v>
      </c>
      <c r="I70" s="8">
        <f t="shared" si="37"/>
        <v>171000</v>
      </c>
      <c r="J70" s="53"/>
    </row>
    <row r="71" spans="1:10" ht="28.5" customHeight="1" x14ac:dyDescent="0.25">
      <c r="A71" s="58" t="s">
        <v>37</v>
      </c>
      <c r="B71" s="56" t="s">
        <v>40</v>
      </c>
      <c r="C71" s="54" t="s">
        <v>5</v>
      </c>
      <c r="D71" s="18" t="s">
        <v>11</v>
      </c>
      <c r="E71" s="21">
        <f t="shared" si="28"/>
        <v>106600</v>
      </c>
      <c r="F71" s="25">
        <v>26650</v>
      </c>
      <c r="G71" s="21">
        <v>26650</v>
      </c>
      <c r="H71" s="21">
        <v>26650</v>
      </c>
      <c r="I71" s="21">
        <v>26650</v>
      </c>
      <c r="J71" s="53"/>
    </row>
    <row r="72" spans="1:10" ht="30" x14ac:dyDescent="0.25">
      <c r="A72" s="58"/>
      <c r="B72" s="55"/>
      <c r="C72" s="54"/>
      <c r="D72" s="18" t="s">
        <v>15</v>
      </c>
      <c r="E72" s="21">
        <f t="shared" si="28"/>
        <v>0</v>
      </c>
      <c r="F72" s="25">
        <v>0</v>
      </c>
      <c r="G72" s="21">
        <v>0</v>
      </c>
      <c r="H72" s="21">
        <v>0</v>
      </c>
      <c r="I72" s="21">
        <v>0</v>
      </c>
      <c r="J72" s="53"/>
    </row>
    <row r="73" spans="1:10" ht="30" x14ac:dyDescent="0.25">
      <c r="A73" s="58"/>
      <c r="B73" s="55"/>
      <c r="C73" s="54"/>
      <c r="D73" s="18" t="s">
        <v>16</v>
      </c>
      <c r="E73" s="21">
        <f t="shared" si="28"/>
        <v>0</v>
      </c>
      <c r="F73" s="25">
        <v>0</v>
      </c>
      <c r="G73" s="21">
        <v>0</v>
      </c>
      <c r="H73" s="21">
        <v>0</v>
      </c>
      <c r="I73" s="21">
        <v>0</v>
      </c>
      <c r="J73" s="53"/>
    </row>
    <row r="74" spans="1:10" x14ac:dyDescent="0.25">
      <c r="A74" s="58"/>
      <c r="B74" s="55"/>
      <c r="C74" s="54"/>
      <c r="D74" s="18" t="s">
        <v>6</v>
      </c>
      <c r="E74" s="21">
        <f t="shared" si="28"/>
        <v>0</v>
      </c>
      <c r="F74" s="25">
        <v>0</v>
      </c>
      <c r="G74" s="21">
        <v>0</v>
      </c>
      <c r="H74" s="21">
        <v>0</v>
      </c>
      <c r="I74" s="21">
        <v>0</v>
      </c>
      <c r="J74" s="53"/>
    </row>
    <row r="75" spans="1:10" x14ac:dyDescent="0.25">
      <c r="A75" s="55"/>
      <c r="B75" s="55"/>
      <c r="C75" s="54"/>
      <c r="D75" s="4" t="s">
        <v>7</v>
      </c>
      <c r="E75" s="8">
        <f t="shared" si="28"/>
        <v>106600</v>
      </c>
      <c r="F75" s="26">
        <f>SUM(F71:F74)</f>
        <v>26650</v>
      </c>
      <c r="G75" s="8">
        <f t="shared" ref="G75:I75" si="38">SUM(G71:G74)</f>
        <v>26650</v>
      </c>
      <c r="H75" s="8">
        <f t="shared" si="38"/>
        <v>26650</v>
      </c>
      <c r="I75" s="8">
        <f t="shared" si="38"/>
        <v>26650</v>
      </c>
      <c r="J75" s="53"/>
    </row>
    <row r="76" spans="1:10" ht="14.45" customHeight="1" x14ac:dyDescent="0.25">
      <c r="A76" s="58" t="s">
        <v>38</v>
      </c>
      <c r="B76" s="56" t="s">
        <v>41</v>
      </c>
      <c r="C76" s="54" t="s">
        <v>5</v>
      </c>
      <c r="D76" s="18" t="s">
        <v>11</v>
      </c>
      <c r="E76" s="21">
        <f t="shared" si="28"/>
        <v>41400</v>
      </c>
      <c r="F76" s="25">
        <v>10350</v>
      </c>
      <c r="G76" s="21">
        <v>10350</v>
      </c>
      <c r="H76" s="21">
        <v>10350</v>
      </c>
      <c r="I76" s="21">
        <v>10350</v>
      </c>
      <c r="J76" s="53"/>
    </row>
    <row r="77" spans="1:10" ht="30" x14ac:dyDescent="0.25">
      <c r="A77" s="58"/>
      <c r="B77" s="55"/>
      <c r="C77" s="54"/>
      <c r="D77" s="18" t="s">
        <v>15</v>
      </c>
      <c r="E77" s="21">
        <f t="shared" si="28"/>
        <v>0</v>
      </c>
      <c r="F77" s="25">
        <v>0</v>
      </c>
      <c r="G77" s="21">
        <v>0</v>
      </c>
      <c r="H77" s="21">
        <v>0</v>
      </c>
      <c r="I77" s="21">
        <v>0</v>
      </c>
      <c r="J77" s="53"/>
    </row>
    <row r="78" spans="1:10" ht="30" x14ac:dyDescent="0.25">
      <c r="A78" s="58"/>
      <c r="B78" s="55"/>
      <c r="C78" s="54"/>
      <c r="D78" s="18" t="s">
        <v>16</v>
      </c>
      <c r="E78" s="21">
        <f t="shared" si="28"/>
        <v>0</v>
      </c>
      <c r="F78" s="25">
        <v>0</v>
      </c>
      <c r="G78" s="21">
        <v>0</v>
      </c>
      <c r="H78" s="21">
        <v>0</v>
      </c>
      <c r="I78" s="21">
        <v>0</v>
      </c>
      <c r="J78" s="53"/>
    </row>
    <row r="79" spans="1:10" x14ac:dyDescent="0.25">
      <c r="A79" s="58"/>
      <c r="B79" s="55"/>
      <c r="C79" s="54"/>
      <c r="D79" s="18" t="s">
        <v>6</v>
      </c>
      <c r="E79" s="21">
        <f t="shared" si="28"/>
        <v>0</v>
      </c>
      <c r="F79" s="25">
        <v>0</v>
      </c>
      <c r="G79" s="21">
        <v>0</v>
      </c>
      <c r="H79" s="21">
        <v>0</v>
      </c>
      <c r="I79" s="21">
        <v>0</v>
      </c>
      <c r="J79" s="53"/>
    </row>
    <row r="80" spans="1:10" x14ac:dyDescent="0.25">
      <c r="A80" s="58"/>
      <c r="B80" s="55"/>
      <c r="C80" s="54"/>
      <c r="D80" s="4" t="s">
        <v>7</v>
      </c>
      <c r="E80" s="8">
        <f t="shared" si="28"/>
        <v>41400</v>
      </c>
      <c r="F80" s="26">
        <f>SUM(F76:F78)</f>
        <v>10350</v>
      </c>
      <c r="G80" s="8">
        <f t="shared" ref="G80:I80" si="39">SUM(G76:G78)</f>
        <v>10350</v>
      </c>
      <c r="H80" s="8">
        <f t="shared" si="39"/>
        <v>10350</v>
      </c>
      <c r="I80" s="8">
        <f t="shared" si="39"/>
        <v>10350</v>
      </c>
      <c r="J80" s="53"/>
    </row>
    <row r="81" spans="1:10" ht="29.25" customHeight="1" x14ac:dyDescent="0.25">
      <c r="A81" s="57" t="s">
        <v>42</v>
      </c>
      <c r="B81" s="56" t="s">
        <v>43</v>
      </c>
      <c r="C81" s="54" t="s">
        <v>5</v>
      </c>
      <c r="D81" s="18" t="s">
        <v>11</v>
      </c>
      <c r="E81" s="21">
        <f t="shared" si="28"/>
        <v>50000</v>
      </c>
      <c r="F81" s="25">
        <v>50000</v>
      </c>
      <c r="G81" s="21">
        <v>0</v>
      </c>
      <c r="H81" s="21">
        <v>0</v>
      </c>
      <c r="I81" s="21">
        <v>0</v>
      </c>
      <c r="J81" s="53"/>
    </row>
    <row r="82" spans="1:10" ht="30" x14ac:dyDescent="0.25">
      <c r="A82" s="57"/>
      <c r="B82" s="55"/>
      <c r="C82" s="54"/>
      <c r="D82" s="18" t="s">
        <v>15</v>
      </c>
      <c r="E82" s="21">
        <f t="shared" si="28"/>
        <v>0</v>
      </c>
      <c r="F82" s="25">
        <v>0</v>
      </c>
      <c r="G82" s="21">
        <v>0</v>
      </c>
      <c r="H82" s="21">
        <v>0</v>
      </c>
      <c r="I82" s="21">
        <v>0</v>
      </c>
      <c r="J82" s="53"/>
    </row>
    <row r="83" spans="1:10" ht="30" x14ac:dyDescent="0.25">
      <c r="A83" s="57"/>
      <c r="B83" s="55"/>
      <c r="C83" s="54"/>
      <c r="D83" s="18" t="s">
        <v>16</v>
      </c>
      <c r="E83" s="21">
        <f t="shared" si="28"/>
        <v>0</v>
      </c>
      <c r="F83" s="25">
        <v>0</v>
      </c>
      <c r="G83" s="21">
        <v>0</v>
      </c>
      <c r="H83" s="21">
        <v>0</v>
      </c>
      <c r="I83" s="21">
        <v>0</v>
      </c>
      <c r="J83" s="53"/>
    </row>
    <row r="84" spans="1:10" x14ac:dyDescent="0.25">
      <c r="A84" s="57"/>
      <c r="B84" s="55"/>
      <c r="C84" s="54"/>
      <c r="D84" s="18" t="s">
        <v>6</v>
      </c>
      <c r="E84" s="21">
        <f t="shared" si="28"/>
        <v>0</v>
      </c>
      <c r="F84" s="25">
        <v>0</v>
      </c>
      <c r="G84" s="21">
        <v>0</v>
      </c>
      <c r="H84" s="21">
        <v>0</v>
      </c>
      <c r="I84" s="21">
        <v>0</v>
      </c>
      <c r="J84" s="53"/>
    </row>
    <row r="85" spans="1:10" ht="14.45" customHeight="1" x14ac:dyDescent="0.25">
      <c r="A85" s="57"/>
      <c r="B85" s="55"/>
      <c r="C85" s="54"/>
      <c r="D85" s="4" t="s">
        <v>7</v>
      </c>
      <c r="E85" s="8">
        <f t="shared" si="28"/>
        <v>50000</v>
      </c>
      <c r="F85" s="26">
        <f>SUM(F81:F84)</f>
        <v>50000</v>
      </c>
      <c r="G85" s="8">
        <f t="shared" ref="G85:I85" si="40">SUM(G81:G84)</f>
        <v>0</v>
      </c>
      <c r="H85" s="8">
        <f t="shared" si="40"/>
        <v>0</v>
      </c>
      <c r="I85" s="8">
        <f t="shared" si="40"/>
        <v>0</v>
      </c>
      <c r="J85" s="53"/>
    </row>
    <row r="86" spans="1:10" ht="29.25" customHeight="1" x14ac:dyDescent="0.25">
      <c r="A86" s="57" t="s">
        <v>44</v>
      </c>
      <c r="B86" s="56" t="s">
        <v>45</v>
      </c>
      <c r="C86" s="54" t="s">
        <v>5</v>
      </c>
      <c r="D86" s="18" t="s">
        <v>11</v>
      </c>
      <c r="E86" s="21">
        <f t="shared" si="28"/>
        <v>180000</v>
      </c>
      <c r="F86" s="25">
        <v>60000</v>
      </c>
      <c r="G86" s="21">
        <v>40000</v>
      </c>
      <c r="H86" s="21">
        <v>40000</v>
      </c>
      <c r="I86" s="21">
        <v>40000</v>
      </c>
      <c r="J86" s="53"/>
    </row>
    <row r="87" spans="1:10" ht="30" x14ac:dyDescent="0.25">
      <c r="A87" s="57"/>
      <c r="B87" s="55"/>
      <c r="C87" s="54"/>
      <c r="D87" s="18" t="s">
        <v>15</v>
      </c>
      <c r="E87" s="21">
        <f t="shared" si="28"/>
        <v>0</v>
      </c>
      <c r="F87" s="25">
        <v>0</v>
      </c>
      <c r="G87" s="21">
        <v>0</v>
      </c>
      <c r="H87" s="21">
        <v>0</v>
      </c>
      <c r="I87" s="21">
        <v>0</v>
      </c>
      <c r="J87" s="53"/>
    </row>
    <row r="88" spans="1:10" ht="30" x14ac:dyDescent="0.25">
      <c r="A88" s="57"/>
      <c r="B88" s="55"/>
      <c r="C88" s="54"/>
      <c r="D88" s="18" t="s">
        <v>16</v>
      </c>
      <c r="E88" s="21">
        <f t="shared" si="28"/>
        <v>0</v>
      </c>
      <c r="F88" s="25">
        <v>0</v>
      </c>
      <c r="G88" s="21">
        <v>0</v>
      </c>
      <c r="H88" s="21">
        <v>0</v>
      </c>
      <c r="I88" s="21">
        <v>0</v>
      </c>
      <c r="J88" s="53"/>
    </row>
    <row r="89" spans="1:10" x14ac:dyDescent="0.25">
      <c r="A89" s="57"/>
      <c r="B89" s="55"/>
      <c r="C89" s="54"/>
      <c r="D89" s="18" t="s">
        <v>6</v>
      </c>
      <c r="E89" s="21">
        <f t="shared" si="28"/>
        <v>0</v>
      </c>
      <c r="F89" s="25">
        <v>0</v>
      </c>
      <c r="G89" s="21">
        <v>0</v>
      </c>
      <c r="H89" s="21">
        <v>0</v>
      </c>
      <c r="I89" s="21">
        <v>0</v>
      </c>
      <c r="J89" s="53"/>
    </row>
    <row r="90" spans="1:10" ht="18" customHeight="1" x14ac:dyDescent="0.25">
      <c r="A90" s="57"/>
      <c r="B90" s="55"/>
      <c r="C90" s="54"/>
      <c r="D90" s="4" t="s">
        <v>7</v>
      </c>
      <c r="E90" s="8">
        <f t="shared" si="28"/>
        <v>180000</v>
      </c>
      <c r="F90" s="26">
        <f>SUM(F86:F89)</f>
        <v>60000</v>
      </c>
      <c r="G90" s="8">
        <f t="shared" ref="G90:I90" si="41">SUM(G86:G89)</f>
        <v>40000</v>
      </c>
      <c r="H90" s="8">
        <f t="shared" si="41"/>
        <v>40000</v>
      </c>
      <c r="I90" s="8">
        <f t="shared" si="41"/>
        <v>40000</v>
      </c>
      <c r="J90" s="53"/>
    </row>
    <row r="91" spans="1:10" ht="27.75" customHeight="1" x14ac:dyDescent="0.25">
      <c r="A91" s="57" t="s">
        <v>46</v>
      </c>
      <c r="B91" s="56" t="s">
        <v>47</v>
      </c>
      <c r="C91" s="54" t="s">
        <v>5</v>
      </c>
      <c r="D91" s="18" t="s">
        <v>11</v>
      </c>
      <c r="E91" s="21">
        <f t="shared" si="28"/>
        <v>92000</v>
      </c>
      <c r="F91" s="25">
        <v>23000</v>
      </c>
      <c r="G91" s="21">
        <f>23000</f>
        <v>23000</v>
      </c>
      <c r="H91" s="21">
        <v>23000</v>
      </c>
      <c r="I91" s="21">
        <v>23000</v>
      </c>
      <c r="J91" s="53"/>
    </row>
    <row r="92" spans="1:10" ht="30" x14ac:dyDescent="0.25">
      <c r="A92" s="57"/>
      <c r="B92" s="55"/>
      <c r="C92" s="54"/>
      <c r="D92" s="18" t="s">
        <v>15</v>
      </c>
      <c r="E92" s="21">
        <f t="shared" si="28"/>
        <v>0</v>
      </c>
      <c r="F92" s="25">
        <v>0</v>
      </c>
      <c r="G92" s="21">
        <v>0</v>
      </c>
      <c r="H92" s="21">
        <v>0</v>
      </c>
      <c r="I92" s="21">
        <v>0</v>
      </c>
      <c r="J92" s="53"/>
    </row>
    <row r="93" spans="1:10" ht="30" x14ac:dyDescent="0.25">
      <c r="A93" s="57"/>
      <c r="B93" s="55"/>
      <c r="C93" s="54"/>
      <c r="D93" s="18" t="s">
        <v>16</v>
      </c>
      <c r="E93" s="21">
        <f t="shared" si="28"/>
        <v>0</v>
      </c>
      <c r="F93" s="25">
        <v>0</v>
      </c>
      <c r="G93" s="23">
        <v>0</v>
      </c>
      <c r="H93" s="21">
        <v>0</v>
      </c>
      <c r="I93" s="21">
        <v>0</v>
      </c>
      <c r="J93" s="53"/>
    </row>
    <row r="94" spans="1:10" x14ac:dyDescent="0.25">
      <c r="A94" s="57"/>
      <c r="B94" s="55"/>
      <c r="C94" s="54"/>
      <c r="D94" s="18" t="s">
        <v>6</v>
      </c>
      <c r="E94" s="23">
        <f t="shared" si="28"/>
        <v>0</v>
      </c>
      <c r="F94" s="25">
        <v>0</v>
      </c>
      <c r="G94" s="23">
        <v>0</v>
      </c>
      <c r="H94" s="21">
        <v>0</v>
      </c>
      <c r="I94" s="21">
        <v>0</v>
      </c>
      <c r="J94" s="53"/>
    </row>
    <row r="95" spans="1:10" ht="15.6" customHeight="1" x14ac:dyDescent="0.25">
      <c r="A95" s="57"/>
      <c r="B95" s="55"/>
      <c r="C95" s="54"/>
      <c r="D95" s="4" t="s">
        <v>7</v>
      </c>
      <c r="E95" s="8">
        <f t="shared" si="28"/>
        <v>92000</v>
      </c>
      <c r="F95" s="26">
        <f>SUM(F91:F94)</f>
        <v>23000</v>
      </c>
      <c r="G95" s="8">
        <f t="shared" ref="G95:I95" si="42">SUM(G91:G94)</f>
        <v>23000</v>
      </c>
      <c r="H95" s="8">
        <f t="shared" si="42"/>
        <v>23000</v>
      </c>
      <c r="I95" s="8">
        <f t="shared" si="42"/>
        <v>23000</v>
      </c>
      <c r="J95" s="53"/>
    </row>
    <row r="96" spans="1:10" ht="28.5" customHeight="1" x14ac:dyDescent="0.25">
      <c r="A96" s="57" t="s">
        <v>48</v>
      </c>
      <c r="B96" s="56" t="s">
        <v>49</v>
      </c>
      <c r="C96" s="54" t="s">
        <v>5</v>
      </c>
      <c r="D96" s="18" t="s">
        <v>11</v>
      </c>
      <c r="E96" s="23">
        <f t="shared" si="28"/>
        <v>130300</v>
      </c>
      <c r="F96" s="25">
        <v>20000</v>
      </c>
      <c r="G96" s="23">
        <v>70300</v>
      </c>
      <c r="H96" s="21">
        <v>20000</v>
      </c>
      <c r="I96" s="21">
        <v>20000</v>
      </c>
      <c r="J96" s="53"/>
    </row>
    <row r="97" spans="1:10" ht="30" x14ac:dyDescent="0.25">
      <c r="A97" s="57"/>
      <c r="B97" s="55"/>
      <c r="C97" s="54"/>
      <c r="D97" s="18" t="s">
        <v>15</v>
      </c>
      <c r="E97" s="23">
        <f t="shared" si="28"/>
        <v>0</v>
      </c>
      <c r="F97" s="25">
        <v>0</v>
      </c>
      <c r="G97" s="23">
        <v>0</v>
      </c>
      <c r="H97" s="21">
        <v>0</v>
      </c>
      <c r="I97" s="21">
        <v>0</v>
      </c>
      <c r="J97" s="53"/>
    </row>
    <row r="98" spans="1:10" ht="30" x14ac:dyDescent="0.25">
      <c r="A98" s="57"/>
      <c r="B98" s="55"/>
      <c r="C98" s="54"/>
      <c r="D98" s="18" t="s">
        <v>16</v>
      </c>
      <c r="E98" s="23">
        <f t="shared" si="28"/>
        <v>0</v>
      </c>
      <c r="F98" s="25">
        <v>0</v>
      </c>
      <c r="G98" s="23">
        <v>0</v>
      </c>
      <c r="H98" s="21">
        <v>0</v>
      </c>
      <c r="I98" s="21">
        <v>0</v>
      </c>
      <c r="J98" s="53"/>
    </row>
    <row r="99" spans="1:10" x14ac:dyDescent="0.25">
      <c r="A99" s="57"/>
      <c r="B99" s="55"/>
      <c r="C99" s="54"/>
      <c r="D99" s="18" t="s">
        <v>6</v>
      </c>
      <c r="E99" s="23">
        <f t="shared" si="28"/>
        <v>0</v>
      </c>
      <c r="F99" s="25">
        <v>0</v>
      </c>
      <c r="G99" s="23">
        <v>0</v>
      </c>
      <c r="H99" s="21">
        <v>0</v>
      </c>
      <c r="I99" s="21">
        <v>0</v>
      </c>
      <c r="J99" s="53"/>
    </row>
    <row r="100" spans="1:10" ht="13.9" customHeight="1" x14ac:dyDescent="0.25">
      <c r="A100" s="57"/>
      <c r="B100" s="55"/>
      <c r="C100" s="54"/>
      <c r="D100" s="4" t="s">
        <v>7</v>
      </c>
      <c r="E100" s="8">
        <f t="shared" si="28"/>
        <v>130300</v>
      </c>
      <c r="F100" s="26">
        <f>SUM(F96:F99)</f>
        <v>20000</v>
      </c>
      <c r="G100" s="8">
        <f t="shared" ref="G100:I100" si="43">SUM(G96:G99)</f>
        <v>70300</v>
      </c>
      <c r="H100" s="8">
        <f t="shared" si="43"/>
        <v>20000</v>
      </c>
      <c r="I100" s="8">
        <f t="shared" si="43"/>
        <v>20000</v>
      </c>
      <c r="J100" s="53"/>
    </row>
    <row r="101" spans="1:10" ht="30.75" customHeight="1" x14ac:dyDescent="0.25">
      <c r="A101" s="57" t="s">
        <v>50</v>
      </c>
      <c r="B101" s="56" t="s">
        <v>51</v>
      </c>
      <c r="C101" s="54" t="s">
        <v>5</v>
      </c>
      <c r="D101" s="18" t="s">
        <v>11</v>
      </c>
      <c r="E101" s="23">
        <f t="shared" si="28"/>
        <v>50480</v>
      </c>
      <c r="F101" s="25">
        <v>25480</v>
      </c>
      <c r="G101" s="21">
        <f>5000+10000</f>
        <v>15000</v>
      </c>
      <c r="H101" s="21">
        <v>5000</v>
      </c>
      <c r="I101" s="21">
        <v>5000</v>
      </c>
      <c r="J101" s="53"/>
    </row>
    <row r="102" spans="1:10" ht="30" x14ac:dyDescent="0.25">
      <c r="A102" s="57"/>
      <c r="B102" s="55"/>
      <c r="C102" s="54"/>
      <c r="D102" s="18" t="s">
        <v>15</v>
      </c>
      <c r="E102" s="21">
        <f t="shared" si="28"/>
        <v>0</v>
      </c>
      <c r="F102" s="25">
        <v>0</v>
      </c>
      <c r="G102" s="21">
        <v>0</v>
      </c>
      <c r="H102" s="21">
        <v>0</v>
      </c>
      <c r="I102" s="21">
        <v>0</v>
      </c>
      <c r="J102" s="53"/>
    </row>
    <row r="103" spans="1:10" ht="30" x14ac:dyDescent="0.25">
      <c r="A103" s="57"/>
      <c r="B103" s="55"/>
      <c r="C103" s="54"/>
      <c r="D103" s="18" t="s">
        <v>16</v>
      </c>
      <c r="E103" s="21">
        <f t="shared" si="28"/>
        <v>0</v>
      </c>
      <c r="F103" s="25">
        <v>0</v>
      </c>
      <c r="G103" s="21">
        <v>0</v>
      </c>
      <c r="H103" s="21">
        <v>0</v>
      </c>
      <c r="I103" s="21">
        <v>0</v>
      </c>
      <c r="J103" s="53"/>
    </row>
    <row r="104" spans="1:10" x14ac:dyDescent="0.25">
      <c r="A104" s="57"/>
      <c r="B104" s="55"/>
      <c r="C104" s="54"/>
      <c r="D104" s="18" t="s">
        <v>6</v>
      </c>
      <c r="E104" s="21">
        <f t="shared" si="28"/>
        <v>0</v>
      </c>
      <c r="F104" s="25">
        <v>0</v>
      </c>
      <c r="G104" s="21">
        <v>0</v>
      </c>
      <c r="H104" s="21">
        <v>0</v>
      </c>
      <c r="I104" s="21">
        <v>0</v>
      </c>
      <c r="J104" s="53"/>
    </row>
    <row r="105" spans="1:10" ht="15" customHeight="1" x14ac:dyDescent="0.25">
      <c r="A105" s="57"/>
      <c r="B105" s="55"/>
      <c r="C105" s="54"/>
      <c r="D105" s="4" t="s">
        <v>7</v>
      </c>
      <c r="E105" s="8">
        <f t="shared" si="28"/>
        <v>50480</v>
      </c>
      <c r="F105" s="26">
        <f>SUM(F101:F104)</f>
        <v>25480</v>
      </c>
      <c r="G105" s="8">
        <f t="shared" ref="G105:I105" si="44">SUM(G101:G104)</f>
        <v>15000</v>
      </c>
      <c r="H105" s="8">
        <f t="shared" si="44"/>
        <v>5000</v>
      </c>
      <c r="I105" s="8">
        <f t="shared" si="44"/>
        <v>5000</v>
      </c>
      <c r="J105" s="53"/>
    </row>
    <row r="106" spans="1:10" ht="15.6" customHeight="1" x14ac:dyDescent="0.25">
      <c r="A106" s="57" t="s">
        <v>52</v>
      </c>
      <c r="B106" s="56" t="s">
        <v>53</v>
      </c>
      <c r="C106" s="54" t="s">
        <v>5</v>
      </c>
      <c r="D106" s="18" t="s">
        <v>11</v>
      </c>
      <c r="E106" s="21">
        <f t="shared" si="28"/>
        <v>163500</v>
      </c>
      <c r="F106" s="25">
        <v>40500</v>
      </c>
      <c r="G106" s="21">
        <v>41000</v>
      </c>
      <c r="H106" s="21">
        <v>41000</v>
      </c>
      <c r="I106" s="21">
        <v>41000</v>
      </c>
      <c r="J106" s="53"/>
    </row>
    <row r="107" spans="1:10" ht="30" x14ac:dyDescent="0.25">
      <c r="A107" s="57"/>
      <c r="B107" s="55"/>
      <c r="C107" s="54"/>
      <c r="D107" s="18" t="s">
        <v>15</v>
      </c>
      <c r="E107" s="21">
        <f t="shared" si="28"/>
        <v>0</v>
      </c>
      <c r="F107" s="25">
        <v>0</v>
      </c>
      <c r="G107" s="21">
        <v>0</v>
      </c>
      <c r="H107" s="21">
        <v>0</v>
      </c>
      <c r="I107" s="21">
        <v>0</v>
      </c>
      <c r="J107" s="53"/>
    </row>
    <row r="108" spans="1:10" ht="30" x14ac:dyDescent="0.25">
      <c r="A108" s="57"/>
      <c r="B108" s="55"/>
      <c r="C108" s="54"/>
      <c r="D108" s="18" t="s">
        <v>16</v>
      </c>
      <c r="E108" s="21">
        <f t="shared" si="28"/>
        <v>0</v>
      </c>
      <c r="F108" s="25">
        <v>0</v>
      </c>
      <c r="G108" s="21">
        <v>0</v>
      </c>
      <c r="H108" s="21">
        <v>0</v>
      </c>
      <c r="I108" s="21">
        <v>0</v>
      </c>
      <c r="J108" s="53"/>
    </row>
    <row r="109" spans="1:10" x14ac:dyDescent="0.25">
      <c r="A109" s="57"/>
      <c r="B109" s="55"/>
      <c r="C109" s="54"/>
      <c r="D109" s="18" t="s">
        <v>6</v>
      </c>
      <c r="E109" s="21">
        <f t="shared" si="28"/>
        <v>0</v>
      </c>
      <c r="F109" s="25">
        <v>0</v>
      </c>
      <c r="G109" s="21">
        <v>0</v>
      </c>
      <c r="H109" s="21">
        <v>0</v>
      </c>
      <c r="I109" s="21">
        <v>0</v>
      </c>
      <c r="J109" s="53"/>
    </row>
    <row r="110" spans="1:10" x14ac:dyDescent="0.25">
      <c r="A110" s="57"/>
      <c r="B110" s="55"/>
      <c r="C110" s="54"/>
      <c r="D110" s="4" t="s">
        <v>7</v>
      </c>
      <c r="E110" s="8">
        <f t="shared" si="28"/>
        <v>163500</v>
      </c>
      <c r="F110" s="26">
        <f>SUM(F106:F109)</f>
        <v>40500</v>
      </c>
      <c r="G110" s="8">
        <f t="shared" ref="G110:I110" si="45">SUM(G106:G109)</f>
        <v>41000</v>
      </c>
      <c r="H110" s="8">
        <f t="shared" si="45"/>
        <v>41000</v>
      </c>
      <c r="I110" s="8">
        <f t="shared" si="45"/>
        <v>41000</v>
      </c>
      <c r="J110" s="53"/>
    </row>
    <row r="111" spans="1:10" ht="31.5" customHeight="1" x14ac:dyDescent="0.25">
      <c r="A111" s="57" t="s">
        <v>54</v>
      </c>
      <c r="B111" s="56" t="s">
        <v>55</v>
      </c>
      <c r="C111" s="54" t="s">
        <v>5</v>
      </c>
      <c r="D111" s="18" t="s">
        <v>11</v>
      </c>
      <c r="E111" s="21">
        <f t="shared" ref="E111:E165" si="46">SUM(F111:I111)</f>
        <v>20000</v>
      </c>
      <c r="F111" s="25">
        <v>5000</v>
      </c>
      <c r="G111" s="21">
        <v>5000</v>
      </c>
      <c r="H111" s="21">
        <v>5000</v>
      </c>
      <c r="I111" s="21">
        <v>5000</v>
      </c>
      <c r="J111" s="53"/>
    </row>
    <row r="112" spans="1:10" ht="30" x14ac:dyDescent="0.25">
      <c r="A112" s="57"/>
      <c r="B112" s="55"/>
      <c r="C112" s="54"/>
      <c r="D112" s="18" t="s">
        <v>15</v>
      </c>
      <c r="E112" s="21">
        <f t="shared" si="46"/>
        <v>0</v>
      </c>
      <c r="F112" s="25">
        <v>0</v>
      </c>
      <c r="G112" s="21">
        <v>0</v>
      </c>
      <c r="H112" s="21">
        <v>0</v>
      </c>
      <c r="I112" s="21">
        <v>0</v>
      </c>
      <c r="J112" s="53"/>
    </row>
    <row r="113" spans="1:10" ht="30" x14ac:dyDescent="0.25">
      <c r="A113" s="57"/>
      <c r="B113" s="55"/>
      <c r="C113" s="54"/>
      <c r="D113" s="18" t="s">
        <v>16</v>
      </c>
      <c r="E113" s="21">
        <f t="shared" si="46"/>
        <v>0</v>
      </c>
      <c r="F113" s="25">
        <v>0</v>
      </c>
      <c r="G113" s="21">
        <v>0</v>
      </c>
      <c r="H113" s="21">
        <v>0</v>
      </c>
      <c r="I113" s="21">
        <v>0</v>
      </c>
      <c r="J113" s="53"/>
    </row>
    <row r="114" spans="1:10" x14ac:dyDescent="0.25">
      <c r="A114" s="57"/>
      <c r="B114" s="55"/>
      <c r="C114" s="54"/>
      <c r="D114" s="18" t="s">
        <v>6</v>
      </c>
      <c r="E114" s="23">
        <f t="shared" si="46"/>
        <v>0</v>
      </c>
      <c r="F114" s="25">
        <v>0</v>
      </c>
      <c r="G114" s="23">
        <v>0</v>
      </c>
      <c r="H114" s="21">
        <v>0</v>
      </c>
      <c r="I114" s="21">
        <v>0</v>
      </c>
      <c r="J114" s="53"/>
    </row>
    <row r="115" spans="1:10" x14ac:dyDescent="0.25">
      <c r="A115" s="57"/>
      <c r="B115" s="55"/>
      <c r="C115" s="54"/>
      <c r="D115" s="4" t="s">
        <v>7</v>
      </c>
      <c r="E115" s="8">
        <f t="shared" si="46"/>
        <v>20000</v>
      </c>
      <c r="F115" s="26">
        <f>SUM(F111:F114)</f>
        <v>5000</v>
      </c>
      <c r="G115" s="8">
        <f t="shared" ref="G115:I115" si="47">SUM(G111:G114)</f>
        <v>5000</v>
      </c>
      <c r="H115" s="8">
        <f t="shared" si="47"/>
        <v>5000</v>
      </c>
      <c r="I115" s="8">
        <f t="shared" si="47"/>
        <v>5000</v>
      </c>
      <c r="J115" s="53"/>
    </row>
    <row r="116" spans="1:10" ht="27" customHeight="1" x14ac:dyDescent="0.25">
      <c r="A116" s="58" t="s">
        <v>20</v>
      </c>
      <c r="B116" s="54" t="s">
        <v>56</v>
      </c>
      <c r="C116" s="54" t="s">
        <v>5</v>
      </c>
      <c r="D116" s="18" t="s">
        <v>11</v>
      </c>
      <c r="E116" s="23">
        <f t="shared" si="46"/>
        <v>3327193</v>
      </c>
      <c r="F116" s="25">
        <v>834871</v>
      </c>
      <c r="G116" s="23">
        <v>856252</v>
      </c>
      <c r="H116" s="21">
        <v>818035</v>
      </c>
      <c r="I116" s="21">
        <v>818035</v>
      </c>
      <c r="J116" s="53"/>
    </row>
    <row r="117" spans="1:10" ht="30" x14ac:dyDescent="0.25">
      <c r="A117" s="58"/>
      <c r="B117" s="55"/>
      <c r="C117" s="54"/>
      <c r="D117" s="18" t="s">
        <v>15</v>
      </c>
      <c r="E117" s="23">
        <f t="shared" si="46"/>
        <v>0</v>
      </c>
      <c r="F117" s="25">
        <v>0</v>
      </c>
      <c r="G117" s="23">
        <v>0</v>
      </c>
      <c r="H117" s="21">
        <v>0</v>
      </c>
      <c r="I117" s="21">
        <v>0</v>
      </c>
      <c r="J117" s="53"/>
    </row>
    <row r="118" spans="1:10" ht="30" x14ac:dyDescent="0.25">
      <c r="A118" s="58"/>
      <c r="B118" s="55"/>
      <c r="C118" s="54"/>
      <c r="D118" s="18" t="s">
        <v>16</v>
      </c>
      <c r="E118" s="23">
        <f t="shared" si="46"/>
        <v>0</v>
      </c>
      <c r="F118" s="25">
        <v>0</v>
      </c>
      <c r="G118" s="23">
        <v>0</v>
      </c>
      <c r="H118" s="21">
        <v>0</v>
      </c>
      <c r="I118" s="21">
        <v>0</v>
      </c>
      <c r="J118" s="53"/>
    </row>
    <row r="119" spans="1:10" x14ac:dyDescent="0.25">
      <c r="A119" s="58"/>
      <c r="B119" s="55"/>
      <c r="C119" s="54"/>
      <c r="D119" s="18" t="s">
        <v>6</v>
      </c>
      <c r="E119" s="23">
        <f t="shared" si="46"/>
        <v>400000</v>
      </c>
      <c r="F119" s="25">
        <v>100000</v>
      </c>
      <c r="G119" s="23">
        <v>100000</v>
      </c>
      <c r="H119" s="21">
        <v>100000</v>
      </c>
      <c r="I119" s="21">
        <v>100000</v>
      </c>
      <c r="J119" s="53"/>
    </row>
    <row r="120" spans="1:10" x14ac:dyDescent="0.25">
      <c r="A120" s="58"/>
      <c r="B120" s="55"/>
      <c r="C120" s="54"/>
      <c r="D120" s="4" t="s">
        <v>7</v>
      </c>
      <c r="E120" s="8">
        <f t="shared" si="46"/>
        <v>3727193</v>
      </c>
      <c r="F120" s="26">
        <f>SUM(F116:F119)</f>
        <v>934871</v>
      </c>
      <c r="G120" s="8">
        <f t="shared" ref="G120:I120" si="48">SUM(G116:G119)</f>
        <v>956252</v>
      </c>
      <c r="H120" s="8">
        <f t="shared" si="48"/>
        <v>918035</v>
      </c>
      <c r="I120" s="8">
        <f t="shared" si="48"/>
        <v>918035</v>
      </c>
      <c r="J120" s="53"/>
    </row>
    <row r="121" spans="1:10" ht="31.5" customHeight="1" x14ac:dyDescent="0.25">
      <c r="A121" s="58" t="s">
        <v>57</v>
      </c>
      <c r="B121" s="54" t="s">
        <v>58</v>
      </c>
      <c r="C121" s="54" t="s">
        <v>5</v>
      </c>
      <c r="D121" s="18" t="s">
        <v>11</v>
      </c>
      <c r="E121" s="23">
        <f t="shared" si="46"/>
        <v>0</v>
      </c>
      <c r="F121" s="25">
        <v>0</v>
      </c>
      <c r="G121" s="23">
        <v>0</v>
      </c>
      <c r="H121" s="21">
        <v>0</v>
      </c>
      <c r="I121" s="21">
        <v>0</v>
      </c>
      <c r="J121" s="53"/>
    </row>
    <row r="122" spans="1:10" ht="30" x14ac:dyDescent="0.25">
      <c r="A122" s="58"/>
      <c r="B122" s="55"/>
      <c r="C122" s="54"/>
      <c r="D122" s="18" t="s">
        <v>15</v>
      </c>
      <c r="E122" s="21">
        <f t="shared" si="46"/>
        <v>0</v>
      </c>
      <c r="F122" s="25">
        <v>0</v>
      </c>
      <c r="G122" s="21">
        <v>0</v>
      </c>
      <c r="H122" s="21">
        <v>0</v>
      </c>
      <c r="I122" s="21">
        <v>0</v>
      </c>
      <c r="J122" s="53"/>
    </row>
    <row r="123" spans="1:10" ht="30" x14ac:dyDescent="0.25">
      <c r="A123" s="58"/>
      <c r="B123" s="55"/>
      <c r="C123" s="54"/>
      <c r="D123" s="18" t="s">
        <v>16</v>
      </c>
      <c r="E123" s="21">
        <f t="shared" si="46"/>
        <v>700000</v>
      </c>
      <c r="F123" s="25">
        <v>700000</v>
      </c>
      <c r="G123" s="21"/>
      <c r="H123" s="21"/>
      <c r="I123" s="21"/>
      <c r="J123" s="53"/>
    </row>
    <row r="124" spans="1:10" x14ac:dyDescent="0.25">
      <c r="A124" s="58"/>
      <c r="B124" s="55"/>
      <c r="C124" s="54"/>
      <c r="D124" s="18" t="s">
        <v>6</v>
      </c>
      <c r="E124" s="21">
        <f t="shared" si="46"/>
        <v>0</v>
      </c>
      <c r="F124" s="25">
        <v>0</v>
      </c>
      <c r="G124" s="21">
        <v>0</v>
      </c>
      <c r="H124" s="21">
        <v>0</v>
      </c>
      <c r="I124" s="21">
        <v>0</v>
      </c>
      <c r="J124" s="53"/>
    </row>
    <row r="125" spans="1:10" x14ac:dyDescent="0.25">
      <c r="A125" s="58"/>
      <c r="B125" s="55"/>
      <c r="C125" s="54"/>
      <c r="D125" s="4" t="s">
        <v>7</v>
      </c>
      <c r="E125" s="8">
        <f t="shared" si="46"/>
        <v>700000</v>
      </c>
      <c r="F125" s="26">
        <f>F121+F122+F123+F124</f>
        <v>700000</v>
      </c>
      <c r="G125" s="8">
        <f t="shared" ref="G125:I125" si="49">G121+G122+G123+G124</f>
        <v>0</v>
      </c>
      <c r="H125" s="8">
        <f t="shared" si="49"/>
        <v>0</v>
      </c>
      <c r="I125" s="8">
        <f t="shared" si="49"/>
        <v>0</v>
      </c>
      <c r="J125" s="53"/>
    </row>
    <row r="126" spans="1:10" ht="33" customHeight="1" x14ac:dyDescent="0.25">
      <c r="A126" s="58" t="s">
        <v>59</v>
      </c>
      <c r="B126" s="54" t="s">
        <v>60</v>
      </c>
      <c r="C126" s="54" t="s">
        <v>5</v>
      </c>
      <c r="D126" s="18" t="s">
        <v>11</v>
      </c>
      <c r="E126" s="21">
        <f t="shared" si="46"/>
        <v>902791.2</v>
      </c>
      <c r="F126" s="25">
        <f>F131</f>
        <v>225691.2</v>
      </c>
      <c r="G126" s="21">
        <v>225700</v>
      </c>
      <c r="H126" s="21">
        <v>225700</v>
      </c>
      <c r="I126" s="21">
        <v>225700</v>
      </c>
      <c r="J126" s="52">
        <v>31</v>
      </c>
    </row>
    <row r="127" spans="1:10" ht="30" x14ac:dyDescent="0.25">
      <c r="A127" s="58"/>
      <c r="B127" s="55"/>
      <c r="C127" s="54"/>
      <c r="D127" s="18" t="s">
        <v>15</v>
      </c>
      <c r="E127" s="21">
        <f t="shared" si="46"/>
        <v>0</v>
      </c>
      <c r="F127" s="25">
        <f>F132</f>
        <v>0</v>
      </c>
      <c r="G127" s="21">
        <v>0</v>
      </c>
      <c r="H127" s="21">
        <v>0</v>
      </c>
      <c r="I127" s="21">
        <v>0</v>
      </c>
      <c r="J127" s="52"/>
    </row>
    <row r="128" spans="1:10" ht="30" x14ac:dyDescent="0.25">
      <c r="A128" s="58"/>
      <c r="B128" s="55"/>
      <c r="C128" s="54"/>
      <c r="D128" s="18" t="s">
        <v>16</v>
      </c>
      <c r="E128" s="21">
        <f t="shared" si="46"/>
        <v>2016000</v>
      </c>
      <c r="F128" s="25">
        <f>F133</f>
        <v>504000</v>
      </c>
      <c r="G128" s="21">
        <v>504000</v>
      </c>
      <c r="H128" s="21">
        <v>504000</v>
      </c>
      <c r="I128" s="21">
        <v>504000</v>
      </c>
      <c r="J128" s="52"/>
    </row>
    <row r="129" spans="1:10" x14ac:dyDescent="0.25">
      <c r="A129" s="58"/>
      <c r="B129" s="55"/>
      <c r="C129" s="54"/>
      <c r="D129" s="18" t="s">
        <v>6</v>
      </c>
      <c r="E129" s="21">
        <f t="shared" si="46"/>
        <v>0</v>
      </c>
      <c r="F129" s="25">
        <f>F134</f>
        <v>0</v>
      </c>
      <c r="G129" s="21">
        <v>0</v>
      </c>
      <c r="H129" s="21">
        <v>0</v>
      </c>
      <c r="I129" s="21">
        <v>0</v>
      </c>
      <c r="J129" s="52"/>
    </row>
    <row r="130" spans="1:10" x14ac:dyDescent="0.25">
      <c r="A130" s="58"/>
      <c r="B130" s="55"/>
      <c r="C130" s="54"/>
      <c r="D130" s="4" t="s">
        <v>7</v>
      </c>
      <c r="E130" s="8">
        <f t="shared" si="46"/>
        <v>2918791.2</v>
      </c>
      <c r="F130" s="26">
        <f>F135</f>
        <v>729691.2</v>
      </c>
      <c r="G130" s="8">
        <f t="shared" ref="G130:I130" si="50">G135</f>
        <v>729700</v>
      </c>
      <c r="H130" s="8">
        <f t="shared" si="50"/>
        <v>729700</v>
      </c>
      <c r="I130" s="8">
        <f t="shared" si="50"/>
        <v>729700</v>
      </c>
      <c r="J130" s="52"/>
    </row>
    <row r="131" spans="1:10" ht="31.5" customHeight="1" x14ac:dyDescent="0.25">
      <c r="A131" s="58" t="s">
        <v>61</v>
      </c>
      <c r="B131" s="54" t="s">
        <v>62</v>
      </c>
      <c r="C131" s="54" t="s">
        <v>5</v>
      </c>
      <c r="D131" s="18" t="s">
        <v>11</v>
      </c>
      <c r="E131" s="21">
        <f t="shared" si="46"/>
        <v>902791.2</v>
      </c>
      <c r="F131" s="25">
        <v>225691.2</v>
      </c>
      <c r="G131" s="21">
        <v>225700</v>
      </c>
      <c r="H131" s="21">
        <v>225700</v>
      </c>
      <c r="I131" s="21">
        <v>225700</v>
      </c>
      <c r="J131" s="53"/>
    </row>
    <row r="132" spans="1:10" ht="30" x14ac:dyDescent="0.25">
      <c r="A132" s="55"/>
      <c r="B132" s="55"/>
      <c r="C132" s="54"/>
      <c r="D132" s="18" t="s">
        <v>15</v>
      </c>
      <c r="E132" s="21">
        <f t="shared" si="46"/>
        <v>0</v>
      </c>
      <c r="F132" s="25">
        <v>0</v>
      </c>
      <c r="G132" s="21">
        <v>0</v>
      </c>
      <c r="H132" s="21">
        <v>0</v>
      </c>
      <c r="I132" s="21">
        <v>0</v>
      </c>
      <c r="J132" s="53"/>
    </row>
    <row r="133" spans="1:10" ht="30" x14ac:dyDescent="0.25">
      <c r="A133" s="55"/>
      <c r="B133" s="55"/>
      <c r="C133" s="54"/>
      <c r="D133" s="18" t="s">
        <v>16</v>
      </c>
      <c r="E133" s="21">
        <f t="shared" si="46"/>
        <v>2016000</v>
      </c>
      <c r="F133" s="25">
        <v>504000</v>
      </c>
      <c r="G133" s="21">
        <v>504000</v>
      </c>
      <c r="H133" s="21">
        <v>504000</v>
      </c>
      <c r="I133" s="21">
        <v>504000</v>
      </c>
      <c r="J133" s="53"/>
    </row>
    <row r="134" spans="1:10" x14ac:dyDescent="0.25">
      <c r="A134" s="55"/>
      <c r="B134" s="55"/>
      <c r="C134" s="54"/>
      <c r="D134" s="18" t="s">
        <v>6</v>
      </c>
      <c r="E134" s="21">
        <f t="shared" si="46"/>
        <v>0</v>
      </c>
      <c r="F134" s="25">
        <v>0</v>
      </c>
      <c r="G134" s="21">
        <v>0</v>
      </c>
      <c r="H134" s="21">
        <v>0</v>
      </c>
      <c r="I134" s="21">
        <v>0</v>
      </c>
      <c r="J134" s="53"/>
    </row>
    <row r="135" spans="1:10" ht="16.149999999999999" customHeight="1" x14ac:dyDescent="0.25">
      <c r="A135" s="55"/>
      <c r="B135" s="55"/>
      <c r="C135" s="54"/>
      <c r="D135" s="4" t="s">
        <v>7</v>
      </c>
      <c r="E135" s="8">
        <f t="shared" si="46"/>
        <v>2918791.2</v>
      </c>
      <c r="F135" s="26">
        <f>SUM(F131:F134)</f>
        <v>729691.2</v>
      </c>
      <c r="G135" s="8">
        <f t="shared" ref="G135:I135" si="51">SUM(G131:G134)</f>
        <v>729700</v>
      </c>
      <c r="H135" s="8">
        <f t="shared" si="51"/>
        <v>729700</v>
      </c>
      <c r="I135" s="8">
        <f t="shared" si="51"/>
        <v>729700</v>
      </c>
      <c r="J135" s="53"/>
    </row>
    <row r="136" spans="1:10" ht="31.5" customHeight="1" x14ac:dyDescent="0.25">
      <c r="A136" s="58"/>
      <c r="B136" s="61" t="s">
        <v>73</v>
      </c>
      <c r="C136" s="54" t="s">
        <v>5</v>
      </c>
      <c r="D136" s="18" t="s">
        <v>11</v>
      </c>
      <c r="E136" s="21">
        <f t="shared" si="46"/>
        <v>0</v>
      </c>
      <c r="F136" s="25">
        <f>F141+F156</f>
        <v>0</v>
      </c>
      <c r="G136" s="22">
        <f t="shared" ref="G136:I136" si="52">G141+G156</f>
        <v>0</v>
      </c>
      <c r="H136" s="22">
        <f t="shared" si="52"/>
        <v>0</v>
      </c>
      <c r="I136" s="22">
        <f t="shared" si="52"/>
        <v>0</v>
      </c>
      <c r="J136" s="53"/>
    </row>
    <row r="137" spans="1:10" ht="30" x14ac:dyDescent="0.25">
      <c r="A137" s="58"/>
      <c r="B137" s="55"/>
      <c r="C137" s="54"/>
      <c r="D137" s="18" t="s">
        <v>15</v>
      </c>
      <c r="E137" s="21">
        <f t="shared" si="46"/>
        <v>0</v>
      </c>
      <c r="F137" s="25">
        <f>F142+F157</f>
        <v>0</v>
      </c>
      <c r="G137" s="22">
        <f t="shared" ref="G137:I137" si="53">G142+G157</f>
        <v>0</v>
      </c>
      <c r="H137" s="22">
        <f t="shared" si="53"/>
        <v>0</v>
      </c>
      <c r="I137" s="22">
        <f t="shared" si="53"/>
        <v>0</v>
      </c>
      <c r="J137" s="53"/>
    </row>
    <row r="138" spans="1:10" ht="30" x14ac:dyDescent="0.25">
      <c r="A138" s="58"/>
      <c r="B138" s="55"/>
      <c r="C138" s="54"/>
      <c r="D138" s="18" t="s">
        <v>16</v>
      </c>
      <c r="E138" s="21">
        <f t="shared" si="46"/>
        <v>6802693</v>
      </c>
      <c r="F138" s="25">
        <f>F143+F158</f>
        <v>1609861</v>
      </c>
      <c r="G138" s="22">
        <f t="shared" ref="G138:I138" si="54">G143+G158</f>
        <v>1730944</v>
      </c>
      <c r="H138" s="22">
        <f t="shared" si="54"/>
        <v>1730944</v>
      </c>
      <c r="I138" s="22">
        <f t="shared" si="54"/>
        <v>1730944</v>
      </c>
      <c r="J138" s="53"/>
    </row>
    <row r="139" spans="1:10" x14ac:dyDescent="0.25">
      <c r="A139" s="58"/>
      <c r="B139" s="55"/>
      <c r="C139" s="54"/>
      <c r="D139" s="18" t="s">
        <v>6</v>
      </c>
      <c r="E139" s="21">
        <f t="shared" si="46"/>
        <v>0</v>
      </c>
      <c r="F139" s="25">
        <f>F144+F159</f>
        <v>0</v>
      </c>
      <c r="G139" s="22">
        <f t="shared" ref="G139:I139" si="55">G144+G159</f>
        <v>0</v>
      </c>
      <c r="H139" s="22">
        <f t="shared" si="55"/>
        <v>0</v>
      </c>
      <c r="I139" s="22">
        <f t="shared" si="55"/>
        <v>0</v>
      </c>
      <c r="J139" s="53"/>
    </row>
    <row r="140" spans="1:10" ht="13.9" customHeight="1" x14ac:dyDescent="0.25">
      <c r="A140" s="58"/>
      <c r="B140" s="55"/>
      <c r="C140" s="54"/>
      <c r="D140" s="4" t="s">
        <v>7</v>
      </c>
      <c r="E140" s="8">
        <f t="shared" si="46"/>
        <v>6802693</v>
      </c>
      <c r="F140" s="26">
        <f>SUM(F136:F139)</f>
        <v>1609861</v>
      </c>
      <c r="G140" s="8">
        <f t="shared" ref="G140:I140" si="56">SUM(G136:G139)</f>
        <v>1730944</v>
      </c>
      <c r="H140" s="8">
        <f t="shared" si="56"/>
        <v>1730944</v>
      </c>
      <c r="I140" s="8">
        <f t="shared" si="56"/>
        <v>1730944</v>
      </c>
      <c r="J140" s="53"/>
    </row>
    <row r="141" spans="1:10" ht="30" x14ac:dyDescent="0.25">
      <c r="A141" s="58" t="s">
        <v>63</v>
      </c>
      <c r="B141" s="54" t="s">
        <v>65</v>
      </c>
      <c r="C141" s="54" t="s">
        <v>5</v>
      </c>
      <c r="D141" s="18" t="s">
        <v>11</v>
      </c>
      <c r="E141" s="21">
        <f t="shared" si="46"/>
        <v>0</v>
      </c>
      <c r="F141" s="25">
        <v>0</v>
      </c>
      <c r="G141" s="21">
        <v>0</v>
      </c>
      <c r="H141" s="21">
        <v>0</v>
      </c>
      <c r="I141" s="21">
        <v>0</v>
      </c>
      <c r="J141" s="52">
        <v>32</v>
      </c>
    </row>
    <row r="142" spans="1:10" ht="30.6" customHeight="1" x14ac:dyDescent="0.25">
      <c r="A142" s="58"/>
      <c r="B142" s="55"/>
      <c r="C142" s="54"/>
      <c r="D142" s="18" t="s">
        <v>15</v>
      </c>
      <c r="E142" s="21">
        <f t="shared" si="46"/>
        <v>0</v>
      </c>
      <c r="F142" s="25">
        <v>0</v>
      </c>
      <c r="G142" s="21">
        <v>0</v>
      </c>
      <c r="H142" s="21">
        <v>0</v>
      </c>
      <c r="I142" s="21">
        <v>0</v>
      </c>
      <c r="J142" s="52"/>
    </row>
    <row r="143" spans="1:10" ht="30" x14ac:dyDescent="0.25">
      <c r="A143" s="58"/>
      <c r="B143" s="55"/>
      <c r="C143" s="54"/>
      <c r="D143" s="18" t="s">
        <v>16</v>
      </c>
      <c r="E143" s="21">
        <f t="shared" si="46"/>
        <v>268800</v>
      </c>
      <c r="F143" s="25">
        <v>67200</v>
      </c>
      <c r="G143" s="21">
        <v>67200</v>
      </c>
      <c r="H143" s="21">
        <v>67200</v>
      </c>
      <c r="I143" s="21">
        <v>67200</v>
      </c>
      <c r="J143" s="52"/>
    </row>
    <row r="144" spans="1:10" x14ac:dyDescent="0.25">
      <c r="A144" s="58"/>
      <c r="B144" s="55"/>
      <c r="C144" s="54"/>
      <c r="D144" s="18" t="s">
        <v>6</v>
      </c>
      <c r="E144" s="21">
        <f t="shared" si="46"/>
        <v>0</v>
      </c>
      <c r="F144" s="25">
        <v>0</v>
      </c>
      <c r="G144" s="21">
        <v>0</v>
      </c>
      <c r="H144" s="21">
        <v>0</v>
      </c>
      <c r="I144" s="21">
        <v>0</v>
      </c>
      <c r="J144" s="52"/>
    </row>
    <row r="145" spans="1:10" ht="16.149999999999999" customHeight="1" x14ac:dyDescent="0.25">
      <c r="A145" s="58"/>
      <c r="B145" s="55"/>
      <c r="C145" s="54"/>
      <c r="D145" s="4" t="s">
        <v>7</v>
      </c>
      <c r="E145" s="8">
        <f t="shared" si="46"/>
        <v>268800</v>
      </c>
      <c r="F145" s="26">
        <f>SUM(F141:F144)</f>
        <v>67200</v>
      </c>
      <c r="G145" s="8">
        <f t="shared" ref="G145:I145" si="57">SUM(G141:G144)</f>
        <v>67200</v>
      </c>
      <c r="H145" s="8">
        <f t="shared" si="57"/>
        <v>67200</v>
      </c>
      <c r="I145" s="8">
        <f t="shared" si="57"/>
        <v>67200</v>
      </c>
      <c r="J145" s="52"/>
    </row>
    <row r="146" spans="1:10" ht="29.25" customHeight="1" x14ac:dyDescent="0.25">
      <c r="A146" s="58" t="s">
        <v>66</v>
      </c>
      <c r="B146" s="54" t="s">
        <v>64</v>
      </c>
      <c r="C146" s="54" t="s">
        <v>5</v>
      </c>
      <c r="D146" s="18" t="s">
        <v>11</v>
      </c>
      <c r="E146" s="21">
        <f t="shared" si="46"/>
        <v>0</v>
      </c>
      <c r="F146" s="25">
        <v>0</v>
      </c>
      <c r="G146" s="21">
        <v>0</v>
      </c>
      <c r="H146" s="21">
        <v>0</v>
      </c>
      <c r="I146" s="21">
        <v>0</v>
      </c>
      <c r="J146" s="53"/>
    </row>
    <row r="147" spans="1:10" ht="30" customHeight="1" x14ac:dyDescent="0.25">
      <c r="A147" s="58"/>
      <c r="B147" s="55"/>
      <c r="C147" s="54"/>
      <c r="D147" s="18" t="s">
        <v>15</v>
      </c>
      <c r="E147" s="21">
        <f t="shared" si="46"/>
        <v>0</v>
      </c>
      <c r="F147" s="25">
        <v>0</v>
      </c>
      <c r="G147" s="21">
        <v>0</v>
      </c>
      <c r="H147" s="21">
        <v>0</v>
      </c>
      <c r="I147" s="21">
        <v>0</v>
      </c>
      <c r="J147" s="53"/>
    </row>
    <row r="148" spans="1:10" ht="27.6" customHeight="1" x14ac:dyDescent="0.25">
      <c r="A148" s="58"/>
      <c r="B148" s="55"/>
      <c r="C148" s="54"/>
      <c r="D148" s="18" t="s">
        <v>16</v>
      </c>
      <c r="E148" s="21">
        <f t="shared" si="46"/>
        <v>268800</v>
      </c>
      <c r="F148" s="25">
        <v>67200</v>
      </c>
      <c r="G148" s="21">
        <v>67200</v>
      </c>
      <c r="H148" s="21">
        <v>67200</v>
      </c>
      <c r="I148" s="21">
        <v>67200</v>
      </c>
      <c r="J148" s="53"/>
    </row>
    <row r="149" spans="1:10" ht="20.25" customHeight="1" x14ac:dyDescent="0.25">
      <c r="A149" s="58"/>
      <c r="B149" s="55"/>
      <c r="C149" s="54"/>
      <c r="D149" s="18" t="s">
        <v>6</v>
      </c>
      <c r="E149" s="21">
        <f t="shared" si="46"/>
        <v>0</v>
      </c>
      <c r="F149" s="25">
        <v>0</v>
      </c>
      <c r="G149" s="21">
        <v>0</v>
      </c>
      <c r="H149" s="21">
        <v>0</v>
      </c>
      <c r="I149" s="21">
        <v>0</v>
      </c>
      <c r="J149" s="53"/>
    </row>
    <row r="150" spans="1:10" ht="15" customHeight="1" x14ac:dyDescent="0.25">
      <c r="A150" s="58"/>
      <c r="B150" s="55"/>
      <c r="C150" s="54"/>
      <c r="D150" s="4" t="s">
        <v>7</v>
      </c>
      <c r="E150" s="8">
        <f t="shared" si="46"/>
        <v>268800</v>
      </c>
      <c r="F150" s="26">
        <f>F146+F147+F148+F149</f>
        <v>67200</v>
      </c>
      <c r="G150" s="8">
        <f t="shared" ref="G150:I150" si="58">G146+G147+G148+G149</f>
        <v>67200</v>
      </c>
      <c r="H150" s="8">
        <f t="shared" si="58"/>
        <v>67200</v>
      </c>
      <c r="I150" s="8">
        <f t="shared" si="58"/>
        <v>67200</v>
      </c>
      <c r="J150" s="53"/>
    </row>
    <row r="151" spans="1:10" ht="30.75" customHeight="1" x14ac:dyDescent="0.25">
      <c r="A151" s="58" t="s">
        <v>68</v>
      </c>
      <c r="B151" s="54" t="s">
        <v>67</v>
      </c>
      <c r="C151" s="54" t="s">
        <v>5</v>
      </c>
      <c r="D151" s="18" t="s">
        <v>11</v>
      </c>
      <c r="E151" s="21">
        <f t="shared" si="46"/>
        <v>0</v>
      </c>
      <c r="F151" s="25">
        <f>F156</f>
        <v>0</v>
      </c>
      <c r="G151" s="21">
        <v>0</v>
      </c>
      <c r="H151" s="21">
        <v>0</v>
      </c>
      <c r="I151" s="21">
        <v>0</v>
      </c>
      <c r="J151" s="52">
        <v>33</v>
      </c>
    </row>
    <row r="152" spans="1:10" ht="30.6" customHeight="1" x14ac:dyDescent="0.25">
      <c r="A152" s="58"/>
      <c r="B152" s="55"/>
      <c r="C152" s="54"/>
      <c r="D152" s="18" t="s">
        <v>15</v>
      </c>
      <c r="E152" s="21">
        <f t="shared" si="46"/>
        <v>0</v>
      </c>
      <c r="F152" s="25">
        <f>F157</f>
        <v>0</v>
      </c>
      <c r="G152" s="21">
        <v>0</v>
      </c>
      <c r="H152" s="21">
        <v>0</v>
      </c>
      <c r="I152" s="21">
        <v>0</v>
      </c>
      <c r="J152" s="52"/>
    </row>
    <row r="153" spans="1:10" ht="27.6" customHeight="1" x14ac:dyDescent="0.25">
      <c r="A153" s="58"/>
      <c r="B153" s="55"/>
      <c r="C153" s="54"/>
      <c r="D153" s="18" t="s">
        <v>16</v>
      </c>
      <c r="E153" s="21">
        <f t="shared" si="46"/>
        <v>6533893</v>
      </c>
      <c r="F153" s="25">
        <f>F158</f>
        <v>1542661</v>
      </c>
      <c r="G153" s="23">
        <f t="shared" ref="G153:I153" si="59">G158</f>
        <v>1663744</v>
      </c>
      <c r="H153" s="23">
        <f t="shared" si="59"/>
        <v>1663744</v>
      </c>
      <c r="I153" s="23">
        <f t="shared" si="59"/>
        <v>1663744</v>
      </c>
      <c r="J153" s="52"/>
    </row>
    <row r="154" spans="1:10" ht="16.149999999999999" customHeight="1" x14ac:dyDescent="0.25">
      <c r="A154" s="58"/>
      <c r="B154" s="55"/>
      <c r="C154" s="54"/>
      <c r="D154" s="18" t="s">
        <v>6</v>
      </c>
      <c r="E154" s="21">
        <f t="shared" si="46"/>
        <v>0</v>
      </c>
      <c r="F154" s="25">
        <f>F159</f>
        <v>0</v>
      </c>
      <c r="G154" s="21">
        <v>0</v>
      </c>
      <c r="H154" s="21">
        <v>0</v>
      </c>
      <c r="I154" s="21">
        <v>0</v>
      </c>
      <c r="J154" s="52"/>
    </row>
    <row r="155" spans="1:10" ht="16.149999999999999" customHeight="1" x14ac:dyDescent="0.25">
      <c r="A155" s="58"/>
      <c r="B155" s="55"/>
      <c r="C155" s="54"/>
      <c r="D155" s="4" t="s">
        <v>7</v>
      </c>
      <c r="E155" s="8">
        <f t="shared" si="46"/>
        <v>6533893</v>
      </c>
      <c r="F155" s="26">
        <f>F160</f>
        <v>1542661</v>
      </c>
      <c r="G155" s="8">
        <f t="shared" ref="G155:I155" si="60">G160</f>
        <v>1663744</v>
      </c>
      <c r="H155" s="8">
        <f t="shared" si="60"/>
        <v>1663744</v>
      </c>
      <c r="I155" s="8">
        <f t="shared" si="60"/>
        <v>1663744</v>
      </c>
      <c r="J155" s="52"/>
    </row>
    <row r="156" spans="1:10" ht="27.75" customHeight="1" x14ac:dyDescent="0.25">
      <c r="A156" s="58" t="s">
        <v>70</v>
      </c>
      <c r="B156" s="54" t="s">
        <v>69</v>
      </c>
      <c r="C156" s="54" t="s">
        <v>5</v>
      </c>
      <c r="D156" s="18" t="s">
        <v>11</v>
      </c>
      <c r="E156" s="21">
        <f t="shared" si="46"/>
        <v>0</v>
      </c>
      <c r="F156" s="25">
        <v>0</v>
      </c>
      <c r="G156" s="21">
        <v>0</v>
      </c>
      <c r="H156" s="21">
        <v>0</v>
      </c>
      <c r="I156" s="21">
        <v>0</v>
      </c>
      <c r="J156" s="53"/>
    </row>
    <row r="157" spans="1:10" ht="30" x14ac:dyDescent="0.25">
      <c r="A157" s="58"/>
      <c r="B157" s="55"/>
      <c r="C157" s="54"/>
      <c r="D157" s="18" t="s">
        <v>15</v>
      </c>
      <c r="E157" s="21">
        <f t="shared" si="46"/>
        <v>0</v>
      </c>
      <c r="F157" s="25">
        <v>0</v>
      </c>
      <c r="G157" s="21">
        <v>0</v>
      </c>
      <c r="H157" s="21">
        <v>0</v>
      </c>
      <c r="I157" s="21">
        <v>0</v>
      </c>
      <c r="J157" s="53"/>
    </row>
    <row r="158" spans="1:10" ht="30" x14ac:dyDescent="0.25">
      <c r="A158" s="58"/>
      <c r="B158" s="55"/>
      <c r="C158" s="54"/>
      <c r="D158" s="18" t="s">
        <v>16</v>
      </c>
      <c r="E158" s="21">
        <f t="shared" si="46"/>
        <v>6533893</v>
      </c>
      <c r="F158" s="25">
        <v>1542661</v>
      </c>
      <c r="G158" s="21">
        <v>1663744</v>
      </c>
      <c r="H158" s="21">
        <v>1663744</v>
      </c>
      <c r="I158" s="21">
        <v>1663744</v>
      </c>
      <c r="J158" s="53"/>
    </row>
    <row r="159" spans="1:10" x14ac:dyDescent="0.25">
      <c r="A159" s="58"/>
      <c r="B159" s="55"/>
      <c r="C159" s="54"/>
      <c r="D159" s="18" t="s">
        <v>6</v>
      </c>
      <c r="E159" s="21">
        <f t="shared" si="46"/>
        <v>0</v>
      </c>
      <c r="F159" s="25">
        <v>0</v>
      </c>
      <c r="G159" s="21">
        <v>0</v>
      </c>
      <c r="H159" s="21">
        <v>0</v>
      </c>
      <c r="I159" s="21">
        <v>0</v>
      </c>
      <c r="J159" s="53"/>
    </row>
    <row r="160" spans="1:10" ht="14.45" customHeight="1" x14ac:dyDescent="0.25">
      <c r="A160" s="58"/>
      <c r="B160" s="55"/>
      <c r="C160" s="54"/>
      <c r="D160" s="4" t="s">
        <v>7</v>
      </c>
      <c r="E160" s="8">
        <f t="shared" si="46"/>
        <v>6533893</v>
      </c>
      <c r="F160" s="26">
        <f>SUM(F156:F159)</f>
        <v>1542661</v>
      </c>
      <c r="G160" s="8">
        <f t="shared" ref="G160:I160" si="61">SUM(G156:G159)</f>
        <v>1663744</v>
      </c>
      <c r="H160" s="8">
        <f t="shared" si="61"/>
        <v>1663744</v>
      </c>
      <c r="I160" s="8">
        <f t="shared" si="61"/>
        <v>1663744</v>
      </c>
      <c r="J160" s="53"/>
    </row>
    <row r="161" spans="1:12" ht="30.75" customHeight="1" x14ac:dyDescent="0.25">
      <c r="A161" s="59" t="s">
        <v>12</v>
      </c>
      <c r="B161" s="59"/>
      <c r="C161" s="60" t="s">
        <v>5</v>
      </c>
      <c r="D161" s="18" t="s">
        <v>11</v>
      </c>
      <c r="E161" s="28">
        <f t="shared" si="46"/>
        <v>158247702.88</v>
      </c>
      <c r="F161" s="25">
        <f>F10+F36+F136</f>
        <v>40733890.829999998</v>
      </c>
      <c r="G161" s="28">
        <f t="shared" ref="G161:I161" si="62">G10+G36+G136</f>
        <v>41673772.049999997</v>
      </c>
      <c r="H161" s="22">
        <f t="shared" si="62"/>
        <v>37920020</v>
      </c>
      <c r="I161" s="22">
        <f t="shared" si="62"/>
        <v>37920020</v>
      </c>
      <c r="J161" s="53"/>
      <c r="K161" s="3"/>
      <c r="L161" s="3"/>
    </row>
    <row r="162" spans="1:12" ht="42.75" customHeight="1" x14ac:dyDescent="0.25">
      <c r="A162" s="59"/>
      <c r="B162" s="59"/>
      <c r="C162" s="60"/>
      <c r="D162" s="18" t="s">
        <v>15</v>
      </c>
      <c r="E162" s="21">
        <f t="shared" si="46"/>
        <v>384637</v>
      </c>
      <c r="F162" s="25">
        <f>F11+F37+F137</f>
        <v>384637</v>
      </c>
      <c r="G162" s="22">
        <f t="shared" ref="G162:I162" si="63">G11+G37+G137</f>
        <v>0</v>
      </c>
      <c r="H162" s="22">
        <f t="shared" si="63"/>
        <v>0</v>
      </c>
      <c r="I162" s="22">
        <f t="shared" si="63"/>
        <v>0</v>
      </c>
      <c r="J162" s="53"/>
      <c r="K162" s="3"/>
      <c r="L162" s="3"/>
    </row>
    <row r="163" spans="1:12" ht="30" x14ac:dyDescent="0.25">
      <c r="A163" s="59"/>
      <c r="B163" s="59"/>
      <c r="C163" s="60"/>
      <c r="D163" s="18" t="s">
        <v>16</v>
      </c>
      <c r="E163" s="21">
        <f t="shared" si="46"/>
        <v>334315582</v>
      </c>
      <c r="F163" s="25">
        <f>F12+F38+F138</f>
        <v>83252971</v>
      </c>
      <c r="G163" s="22">
        <f t="shared" ref="G163:I163" si="64">G12+G38+G138</f>
        <v>83687537</v>
      </c>
      <c r="H163" s="22">
        <f t="shared" si="64"/>
        <v>83687537</v>
      </c>
      <c r="I163" s="22">
        <f t="shared" si="64"/>
        <v>83687537</v>
      </c>
      <c r="J163" s="53"/>
      <c r="K163" s="3"/>
    </row>
    <row r="164" spans="1:12" x14ac:dyDescent="0.25">
      <c r="A164" s="59"/>
      <c r="B164" s="59"/>
      <c r="C164" s="60"/>
      <c r="D164" s="18" t="s">
        <v>6</v>
      </c>
      <c r="E164" s="28">
        <f t="shared" si="46"/>
        <v>56574036.189999998</v>
      </c>
      <c r="F164" s="25">
        <f>F13+F39+F139</f>
        <v>14116330.390000001</v>
      </c>
      <c r="G164" s="28">
        <f t="shared" ref="G164:I164" si="65">G13+G39+G139</f>
        <v>14442891.800000001</v>
      </c>
      <c r="H164" s="22">
        <f t="shared" si="65"/>
        <v>14007407</v>
      </c>
      <c r="I164" s="22">
        <f t="shared" si="65"/>
        <v>14007407</v>
      </c>
      <c r="J164" s="53"/>
      <c r="K164" s="3"/>
    </row>
    <row r="165" spans="1:12" x14ac:dyDescent="0.25">
      <c r="A165" s="59"/>
      <c r="B165" s="59"/>
      <c r="C165" s="60"/>
      <c r="D165" s="4" t="s">
        <v>7</v>
      </c>
      <c r="E165" s="27">
        <f t="shared" si="46"/>
        <v>549521958.06999993</v>
      </c>
      <c r="F165" s="26">
        <f>SUM(F161:F164)</f>
        <v>138487829.22</v>
      </c>
      <c r="G165" s="27">
        <f t="shared" ref="G165:I165" si="66">SUM(G161:G164)</f>
        <v>139804200.84999999</v>
      </c>
      <c r="H165" s="8">
        <f t="shared" si="66"/>
        <v>135614964</v>
      </c>
      <c r="I165" s="8">
        <f t="shared" si="66"/>
        <v>135614964</v>
      </c>
      <c r="J165" s="18"/>
    </row>
    <row r="166" spans="1:12" ht="44.25" customHeight="1" x14ac:dyDescent="0.25">
      <c r="A166" s="50" t="s">
        <v>18</v>
      </c>
      <c r="B166" s="51"/>
      <c r="C166" s="51"/>
      <c r="D166" s="51"/>
      <c r="E166" s="51"/>
      <c r="F166" s="51"/>
      <c r="G166" s="51"/>
      <c r="H166" s="51"/>
      <c r="I166" s="51"/>
      <c r="J166" s="51"/>
    </row>
    <row r="167" spans="1:12" x14ac:dyDescent="0.25">
      <c r="A167" s="5"/>
      <c r="B167" s="6"/>
      <c r="C167" s="6"/>
      <c r="D167" s="6"/>
      <c r="E167" s="6"/>
      <c r="F167" s="6"/>
      <c r="G167" s="6"/>
      <c r="H167" s="6"/>
      <c r="I167" s="6"/>
      <c r="J167" s="9"/>
    </row>
    <row r="168" spans="1:12" x14ac:dyDescent="0.25">
      <c r="A168" s="5"/>
      <c r="B168" s="6"/>
      <c r="C168" s="6"/>
      <c r="D168" s="6"/>
      <c r="E168" s="6"/>
      <c r="F168" s="6"/>
      <c r="G168" s="6"/>
      <c r="H168" s="6"/>
      <c r="I168" s="6"/>
      <c r="J168" s="9"/>
    </row>
    <row r="169" spans="1:12" x14ac:dyDescent="0.25">
      <c r="A169" s="10"/>
      <c r="B169" s="11"/>
      <c r="C169" s="11"/>
      <c r="D169" s="11"/>
      <c r="E169" s="12"/>
      <c r="F169" s="11"/>
      <c r="G169" s="11"/>
      <c r="H169" s="11"/>
      <c r="I169" s="11"/>
      <c r="J169" s="13"/>
    </row>
  </sheetData>
  <mergeCells count="142">
    <mergeCell ref="I22:I23"/>
    <mergeCell ref="H22:H23"/>
    <mergeCell ref="J111:J115"/>
    <mergeCell ref="B101:B105"/>
    <mergeCell ref="A141:A145"/>
    <mergeCell ref="J131:J135"/>
    <mergeCell ref="J146:J150"/>
    <mergeCell ref="J4:J8"/>
    <mergeCell ref="B71:B75"/>
    <mergeCell ref="A71:A75"/>
    <mergeCell ref="A91:A95"/>
    <mergeCell ref="A46:A50"/>
    <mergeCell ref="C46:C50"/>
    <mergeCell ref="A36:A40"/>
    <mergeCell ref="C36:C40"/>
    <mergeCell ref="B46:B50"/>
    <mergeCell ref="B20:B25"/>
    <mergeCell ref="C26:C30"/>
    <mergeCell ref="B41:B45"/>
    <mergeCell ref="C41:C45"/>
    <mergeCell ref="C51:C55"/>
    <mergeCell ref="C91:C95"/>
    <mergeCell ref="B91:B95"/>
    <mergeCell ref="B26:B30"/>
    <mergeCell ref="A2:J2"/>
    <mergeCell ref="A3:J3"/>
    <mergeCell ref="B4:B8"/>
    <mergeCell ref="A86:A90"/>
    <mergeCell ref="J66:J70"/>
    <mergeCell ref="C71:C75"/>
    <mergeCell ref="C86:C90"/>
    <mergeCell ref="J46:J50"/>
    <mergeCell ref="J61:J65"/>
    <mergeCell ref="J26:J30"/>
    <mergeCell ref="J71:J75"/>
    <mergeCell ref="J10:J14"/>
    <mergeCell ref="A10:A14"/>
    <mergeCell ref="C10:C14"/>
    <mergeCell ref="B10:B14"/>
    <mergeCell ref="C15:C19"/>
    <mergeCell ref="A4:A8"/>
    <mergeCell ref="A66:A70"/>
    <mergeCell ref="A26:A30"/>
    <mergeCell ref="A41:A45"/>
    <mergeCell ref="A51:A55"/>
    <mergeCell ref="A20:A25"/>
    <mergeCell ref="C20:C25"/>
    <mergeCell ref="B36:B40"/>
    <mergeCell ref="F1:J1"/>
    <mergeCell ref="C96:C100"/>
    <mergeCell ref="B76:B80"/>
    <mergeCell ref="B81:B85"/>
    <mergeCell ref="J91:J95"/>
    <mergeCell ref="J96:J100"/>
    <mergeCell ref="J76:J80"/>
    <mergeCell ref="J81:J85"/>
    <mergeCell ref="J86:J90"/>
    <mergeCell ref="B61:B65"/>
    <mergeCell ref="B66:B70"/>
    <mergeCell ref="J20:J25"/>
    <mergeCell ref="E6:E8"/>
    <mergeCell ref="D22:D23"/>
    <mergeCell ref="D4:D8"/>
    <mergeCell ref="F6:F8"/>
    <mergeCell ref="E22:E23"/>
    <mergeCell ref="F22:F23"/>
    <mergeCell ref="B51:B55"/>
    <mergeCell ref="C56:C60"/>
    <mergeCell ref="B56:B60"/>
    <mergeCell ref="J41:J45"/>
    <mergeCell ref="J51:J55"/>
    <mergeCell ref="G22:G23"/>
    <mergeCell ref="C4:C8"/>
    <mergeCell ref="C66:C70"/>
    <mergeCell ref="A56:A60"/>
    <mergeCell ref="B121:B125"/>
    <mergeCell ref="C121:C125"/>
    <mergeCell ref="A121:A125"/>
    <mergeCell ref="A126:A130"/>
    <mergeCell ref="B126:B130"/>
    <mergeCell ref="C126:C130"/>
    <mergeCell ref="B96:B100"/>
    <mergeCell ref="A96:A100"/>
    <mergeCell ref="A111:A115"/>
    <mergeCell ref="B111:B115"/>
    <mergeCell ref="C111:C115"/>
    <mergeCell ref="B116:B120"/>
    <mergeCell ref="A116:A120"/>
    <mergeCell ref="A61:A65"/>
    <mergeCell ref="C61:C65"/>
    <mergeCell ref="C116:C120"/>
    <mergeCell ref="A31:A35"/>
    <mergeCell ref="B31:B35"/>
    <mergeCell ref="C31:C35"/>
    <mergeCell ref="J116:J120"/>
    <mergeCell ref="B156:B160"/>
    <mergeCell ref="J161:J164"/>
    <mergeCell ref="J141:J145"/>
    <mergeCell ref="J156:J160"/>
    <mergeCell ref="J121:J125"/>
    <mergeCell ref="J126:J130"/>
    <mergeCell ref="J151:J155"/>
    <mergeCell ref="A161:B165"/>
    <mergeCell ref="C161:C165"/>
    <mergeCell ref="A156:A160"/>
    <mergeCell ref="A136:A140"/>
    <mergeCell ref="C136:C140"/>
    <mergeCell ref="B136:B140"/>
    <mergeCell ref="B151:B155"/>
    <mergeCell ref="A151:A155"/>
    <mergeCell ref="C151:C155"/>
    <mergeCell ref="C156:C160"/>
    <mergeCell ref="A131:A135"/>
    <mergeCell ref="B131:B135"/>
    <mergeCell ref="C131:C135"/>
    <mergeCell ref="A146:A150"/>
    <mergeCell ref="B146:B150"/>
    <mergeCell ref="C146:C150"/>
    <mergeCell ref="J31:J35"/>
    <mergeCell ref="E4:I5"/>
    <mergeCell ref="G6:G8"/>
    <mergeCell ref="H6:H8"/>
    <mergeCell ref="I6:I8"/>
    <mergeCell ref="A15:A19"/>
    <mergeCell ref="B15:B19"/>
    <mergeCell ref="A166:J166"/>
    <mergeCell ref="J36:J40"/>
    <mergeCell ref="J136:J140"/>
    <mergeCell ref="C141:C145"/>
    <mergeCell ref="B141:B145"/>
    <mergeCell ref="B106:B110"/>
    <mergeCell ref="A101:A105"/>
    <mergeCell ref="C101:C105"/>
    <mergeCell ref="A106:A110"/>
    <mergeCell ref="C106:C110"/>
    <mergeCell ref="A76:A80"/>
    <mergeCell ref="C76:C80"/>
    <mergeCell ref="A81:A85"/>
    <mergeCell ref="C81:C85"/>
    <mergeCell ref="B86:B90"/>
    <mergeCell ref="J101:J105"/>
    <mergeCell ref="J106:J110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2017-07-19T13:46:46Z</dcterms:modified>
</cp:coreProperties>
</file>