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M18" i="4" l="1"/>
  <c r="L18" i="4"/>
  <c r="K18" i="4"/>
  <c r="J18" i="4"/>
  <c r="D6" i="4" l="1"/>
  <c r="J9" i="4"/>
  <c r="K9" i="4"/>
  <c r="K7" i="4" s="1"/>
  <c r="K6" i="4" s="1"/>
  <c r="J11" i="4"/>
  <c r="J7" i="4" s="1"/>
  <c r="J6" i="4" s="1"/>
  <c r="K11" i="4"/>
  <c r="J13" i="4"/>
  <c r="K13" i="4"/>
  <c r="J16" i="4"/>
  <c r="K16" i="4"/>
  <c r="B7" i="4" l="1"/>
  <c r="B6" i="4" s="1"/>
  <c r="M16" i="4" l="1"/>
  <c r="L16" i="4"/>
  <c r="M13" i="4"/>
  <c r="L13" i="4"/>
  <c r="M11" i="4"/>
  <c r="L11" i="4"/>
  <c r="M9" i="4"/>
  <c r="M7" i="4" s="1"/>
  <c r="M6" i="4" s="1"/>
  <c r="L9" i="4"/>
  <c r="E7" i="4"/>
  <c r="E6" i="4" s="1"/>
  <c r="C16" i="4"/>
  <c r="C15" i="4"/>
  <c r="C14" i="4"/>
  <c r="C9" i="4"/>
  <c r="D7" i="4"/>
  <c r="L7" i="4" l="1"/>
  <c r="L6" i="4" s="1"/>
  <c r="C7" i="4"/>
  <c r="C6" i="4" s="1"/>
  <c r="P12" i="4"/>
  <c r="Q12" i="4"/>
  <c r="H12" i="4"/>
  <c r="I12" i="4"/>
  <c r="H13" i="4"/>
  <c r="I13" i="4"/>
  <c r="H14" i="4"/>
  <c r="I14" i="4"/>
  <c r="P9" i="4" l="1"/>
  <c r="Q9" i="4"/>
  <c r="P11" i="4"/>
  <c r="Q11" i="4"/>
  <c r="P13" i="4"/>
  <c r="Q13" i="4"/>
  <c r="P16" i="4"/>
  <c r="Q16" i="4"/>
  <c r="P18" i="4"/>
  <c r="Q18" i="4"/>
  <c r="H8" i="4"/>
  <c r="I8" i="4"/>
  <c r="H9" i="4"/>
  <c r="I9" i="4"/>
  <c r="H10" i="4"/>
  <c r="I10" i="4"/>
  <c r="H11" i="4"/>
  <c r="I11" i="4"/>
  <c r="H15" i="4"/>
  <c r="I15" i="4"/>
  <c r="H16" i="4"/>
  <c r="I16" i="4"/>
  <c r="I18" i="4"/>
  <c r="F17" i="4" l="1"/>
  <c r="G17" i="4"/>
  <c r="G18" i="4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2" i="4"/>
  <c r="G11" i="4"/>
  <c r="G10" i="4"/>
  <c r="G9" i="4"/>
  <c r="G8" i="4"/>
  <c r="F16" i="4"/>
  <c r="F15" i="4"/>
  <c r="F14" i="4"/>
  <c r="F13" i="4"/>
  <c r="F12" i="4"/>
  <c r="F11" i="4"/>
  <c r="F10" i="4"/>
  <c r="F9" i="4"/>
  <c r="F8" i="4"/>
  <c r="I6" i="4" l="1"/>
  <c r="G6" i="4" l="1"/>
  <c r="F18" i="4"/>
  <c r="H6" i="4"/>
  <c r="F6" i="4"/>
  <c r="H18" i="4"/>
</calcChain>
</file>

<file path=xl/sharedStrings.xml><?xml version="1.0" encoding="utf-8"?>
<sst xmlns="http://schemas.openxmlformats.org/spreadsheetml/2006/main" count="42" uniqueCount="31">
  <si>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</si>
  <si>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</si>
  <si>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</si>
  <si>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</si>
  <si>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</si>
  <si>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</si>
  <si>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</si>
  <si>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</si>
  <si>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</si>
  <si>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</si>
  <si>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</si>
  <si>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</si>
  <si>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</si>
  <si>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</si>
  <si>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</si>
  <si>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</si>
  <si>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На 01.01.2016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</si>
  <si>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</si>
  <si>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</si>
  <si>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</si>
  <si>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</si>
  <si>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( по налогу)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</si>
  <si>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</si>
  <si>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</si>
  <si>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</si>
  <si>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На 01.10.2016</t>
  </si>
  <si>
    <t>Динамика изменения задолженности (недоимки) по налоговым и неналоговым доходам по состоянию на 01.10.2016 по городу Сельцо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</si>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</sst>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4"/>
      <color rgb="FF0000FF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3" fillId="0" borderId="11">
      <alignment horizontal="right" vertical="top" shrinkToFit="1"/>
    </xf>
  </cellStyleXfs>
  <cellXfs count="18">
    <xf numFmtId="0" fontId="0" fillId="0" borderId="0" xfId="0"/>
    <xf numFmtId="0" fontId="19" fillId="33" borderId="0" xfId="42" applyFont="1" applyFill="1" applyBorder="1" applyAlignment="1">
      <alignment horizontal="right" vertical="top" wrapText="1"/>
    </xf>
    <xf numFmtId="0" fontId="0" fillId="0" borderId="0" xfId="0" applyFill="1"/>
    <xf numFmtId="0" fontId="20" fillId="33" borderId="10" xfId="42" applyFont="1" applyFill="1" applyBorder="1" applyAlignment="1">
      <alignment horizontal="left" vertical="center" wrapText="1"/>
    </xf>
    <xf numFmtId="3" fontId="20" fillId="0" borderId="10" xfId="42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shrinkToFit="1"/>
    </xf>
    <xf numFmtId="3" fontId="21" fillId="0" borderId="10" xfId="0" applyNumberFormat="1" applyFont="1" applyFill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 wrapText="1"/>
    </xf>
    <xf numFmtId="0" fontId="20" fillId="33" borderId="10" xfId="42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3" fontId="0" fillId="0" borderId="0" xfId="0" applyNumberFormat="1" applyFill="1"/>
    <xf numFmtId="3" fontId="24" fillId="0" borderId="10" xfId="42" applyNumberFormat="1" applyFont="1" applyFill="1" applyBorder="1" applyAlignment="1">
      <alignment horizontal="center" vertical="center" wrapText="1"/>
    </xf>
    <xf numFmtId="3" fontId="24" fillId="0" borderId="10" xfId="0" applyNumberFormat="1" applyFont="1" applyFill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2" fillId="33" borderId="0" xfId="42" applyFont="1" applyFill="1" applyBorder="1" applyAlignment="1">
      <alignment horizontal="center" vertical="center" wrapText="1"/>
    </xf>
    <xf numFmtId="0" fontId="20" fillId="33" borderId="1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zoomScale="55" zoomScaleNormal="70" zoomScaleSheetLayoutView="55" workbookViewId="0">
      <selection activeCell="D13" sqref="D13"/>
    </sheetView>
  </sheetViews>
  <sheetFormatPr defaultRowHeight="15" x14ac:dyDescent="0.25"/>
  <cols>
    <col min="1" max="1" width="27.5703125" customWidth="1"/>
    <col min="2" max="2" width="18.7109375" style="2" customWidth="1"/>
    <col min="3" max="3" width="15.85546875" style="2" customWidth="1"/>
    <col min="4" max="4" width="18.5703125" style="2" customWidth="1"/>
    <col min="5" max="5" width="14.85546875" style="2" customWidth="1"/>
    <col min="6" max="6" width="19" style="2" customWidth="1"/>
    <col min="7" max="7" width="13.5703125" style="2" customWidth="1"/>
    <col min="8" max="8" width="18.85546875" style="2" customWidth="1"/>
    <col min="9" max="9" width="15.140625" style="2" customWidth="1"/>
    <col min="10" max="10" width="18.5703125" style="2" customWidth="1"/>
    <col min="11" max="11" width="15" style="2" customWidth="1"/>
    <col min="12" max="12" width="18.42578125" style="2" customWidth="1"/>
    <col min="13" max="13" width="14.5703125" style="2" customWidth="1"/>
    <col min="14" max="14" width="19.85546875" customWidth="1"/>
    <col min="15" max="15" width="14.85546875" customWidth="1"/>
    <col min="16" max="16" width="18.5703125" customWidth="1"/>
    <col min="17" max="17" width="13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9"/>
      <c r="B2" s="10"/>
      <c r="C2" s="10"/>
      <c r="D2" s="10"/>
      <c r="E2" s="10"/>
      <c r="F2" s="10"/>
      <c r="G2" s="10"/>
      <c r="H2" s="10"/>
      <c r="I2" s="10"/>
      <c r="Q2" s="1" t="s">
        <v>1</v>
      </c>
    </row>
    <row r="3" spans="1:17" ht="24" customHeight="1" x14ac:dyDescent="0.25">
      <c r="A3" s="17" t="s">
        <v>4</v>
      </c>
      <c r="B3" s="14" t="s">
        <v>20</v>
      </c>
      <c r="C3" s="14"/>
      <c r="D3" s="14"/>
      <c r="E3" s="14"/>
      <c r="F3" s="14"/>
      <c r="G3" s="14"/>
      <c r="H3" s="14"/>
      <c r="I3" s="14"/>
      <c r="J3" s="14" t="s">
        <v>17</v>
      </c>
      <c r="K3" s="14"/>
      <c r="L3" s="14"/>
      <c r="M3" s="14"/>
      <c r="N3" s="14"/>
      <c r="O3" s="14"/>
      <c r="P3" s="14"/>
      <c r="Q3" s="14"/>
    </row>
    <row r="4" spans="1:17" ht="32.25" customHeight="1" x14ac:dyDescent="0.25">
      <c r="A4" s="17"/>
      <c r="B4" s="14" t="s">
        <v>16</v>
      </c>
      <c r="C4" s="14"/>
      <c r="D4" s="14" t="s">
        <v>25</v>
      </c>
      <c r="E4" s="14"/>
      <c r="F4" s="15" t="s">
        <v>2</v>
      </c>
      <c r="G4" s="15"/>
      <c r="H4" s="15" t="s">
        <v>3</v>
      </c>
      <c r="I4" s="15"/>
      <c r="J4" s="14" t="s">
        <v>16</v>
      </c>
      <c r="K4" s="14"/>
      <c r="L4" s="14" t="s">
        <v>25</v>
      </c>
      <c r="M4" s="14"/>
      <c r="N4" s="15" t="s">
        <v>2</v>
      </c>
      <c r="O4" s="15"/>
      <c r="P4" s="15" t="s">
        <v>3</v>
      </c>
      <c r="Q4" s="15"/>
    </row>
    <row r="5" spans="1:17" ht="64.5" customHeight="1" x14ac:dyDescent="0.25">
      <c r="A5" s="17"/>
      <c r="B5" s="7" t="s">
        <v>21</v>
      </c>
      <c r="C5" s="7" t="s">
        <v>0</v>
      </c>
      <c r="D5" s="7" t="s">
        <v>22</v>
      </c>
      <c r="E5" s="7" t="s">
        <v>0</v>
      </c>
      <c r="F5" s="7" t="s">
        <v>27</v>
      </c>
      <c r="G5" s="7" t="s">
        <v>0</v>
      </c>
      <c r="H5" s="7" t="s">
        <v>28</v>
      </c>
      <c r="I5" s="7" t="s">
        <v>0</v>
      </c>
      <c r="J5" s="7" t="s">
        <v>29</v>
      </c>
      <c r="K5" s="7" t="s">
        <v>0</v>
      </c>
      <c r="L5" s="7" t="s">
        <v>30</v>
      </c>
      <c r="M5" s="7" t="s">
        <v>0</v>
      </c>
      <c r="N5" s="8" t="s">
        <v>24</v>
      </c>
      <c r="O5" s="8" t="s">
        <v>0</v>
      </c>
      <c r="P5" s="8" t="s">
        <v>23</v>
      </c>
      <c r="Q5" s="8" t="s">
        <v>0</v>
      </c>
    </row>
    <row r="6" spans="1:17" ht="43.5" customHeight="1" x14ac:dyDescent="0.25">
      <c r="A6" s="3" t="s">
        <v>15</v>
      </c>
      <c r="B6" s="12">
        <f>B7+B18</f>
        <v>46552</v>
      </c>
      <c r="C6" s="12">
        <f>C7+C18</f>
        <v>6720.3</v>
      </c>
      <c r="D6" s="12">
        <f>D7+D18</f>
        <v>55437.499999999993</v>
      </c>
      <c r="E6" s="12">
        <f>E7+E18</f>
        <v>32994.9</v>
      </c>
      <c r="F6" s="5">
        <f>D6-B6</f>
        <v>8885.4999999999927</v>
      </c>
      <c r="G6" s="5">
        <f>E6-C6</f>
        <v>26274.600000000002</v>
      </c>
      <c r="H6" s="4">
        <f>D6/B6*100</f>
        <v>119.08725726069771</v>
      </c>
      <c r="I6" s="4">
        <f>E6/C6*100</f>
        <v>490.9736172492299</v>
      </c>
      <c r="J6" s="12">
        <f>J7+J18</f>
        <v>13763.6</v>
      </c>
      <c r="K6" s="12">
        <f>K7+K18</f>
        <v>2533.17</v>
      </c>
      <c r="L6" s="4">
        <f>L7+L18</f>
        <v>17142.669999999998</v>
      </c>
      <c r="M6" s="4">
        <f>M7+M18</f>
        <v>13742.880000000003</v>
      </c>
      <c r="N6" s="6">
        <f>L6-J6</f>
        <v>3379.0699999999979</v>
      </c>
      <c r="O6" s="6">
        <f>M6-K6</f>
        <v>11209.710000000003</v>
      </c>
      <c r="P6" s="6">
        <f>L6/J6*100</f>
        <v>124.55077160045336</v>
      </c>
      <c r="Q6" s="6">
        <f>M6/K6*100</f>
        <v>542.51708333826798</v>
      </c>
    </row>
    <row r="7" spans="1:17" ht="45" customHeight="1" x14ac:dyDescent="0.25">
      <c r="A7" s="3" t="s">
        <v>14</v>
      </c>
      <c r="B7" s="12">
        <f>B8+B9+B10+B11+B12+B13+B14+B15+B16+B17</f>
        <v>46551</v>
      </c>
      <c r="C7" s="12">
        <f t="shared" ref="C7:E7" si="0">C8+C9+C10+C11+C12+C13+C14+C15+C16+C17</f>
        <v>6719.3</v>
      </c>
      <c r="D7" s="12">
        <f t="shared" si="0"/>
        <v>55437.499999999993</v>
      </c>
      <c r="E7" s="12">
        <f t="shared" si="0"/>
        <v>32993.9</v>
      </c>
      <c r="F7" s="5"/>
      <c r="G7" s="5"/>
      <c r="H7" s="4"/>
      <c r="I7" s="4"/>
      <c r="J7" s="12">
        <f>J8+J9+J10+J11+J12+J13+J14+J15+J16+J17</f>
        <v>13762.6</v>
      </c>
      <c r="K7" s="12">
        <f>K8+K9+K10+K11+K12+K13+K14+K15+K16+K17</f>
        <v>2532.17</v>
      </c>
      <c r="L7" s="4">
        <f>L8+L9+L10+L11+L12+L13+L14+L15+L16+L17</f>
        <v>17142.669999999998</v>
      </c>
      <c r="M7" s="4">
        <f>M8+M9+M10+M11+M12+M13+M14+M15+M16+M17</f>
        <v>13741.880000000003</v>
      </c>
      <c r="N7" s="6">
        <f t="shared" ref="N7:N18" si="1">L7-J7</f>
        <v>3380.0699999999979</v>
      </c>
      <c r="O7" s="6">
        <f t="shared" ref="O7:O18" si="2">M7-K7</f>
        <v>11209.710000000003</v>
      </c>
      <c r="P7" s="6"/>
      <c r="Q7" s="6"/>
    </row>
    <row r="8" spans="1:17" ht="41.25" customHeight="1" x14ac:dyDescent="0.25">
      <c r="A8" s="3" t="s">
        <v>10</v>
      </c>
      <c r="B8" s="12">
        <v>135</v>
      </c>
      <c r="C8" s="12">
        <v>134.80000000000001</v>
      </c>
      <c r="D8" s="12">
        <v>1.5</v>
      </c>
      <c r="E8" s="12">
        <v>0</v>
      </c>
      <c r="F8" s="5">
        <f t="shared" ref="F8:F16" si="3">D8-B8</f>
        <v>-133.5</v>
      </c>
      <c r="G8" s="5">
        <f t="shared" ref="G8:G16" si="4">E8-C8</f>
        <v>-134.80000000000001</v>
      </c>
      <c r="H8" s="4">
        <f t="shared" ref="H8:H18" si="5">D8/B8*100</f>
        <v>1.1111111111111112</v>
      </c>
      <c r="I8" s="4">
        <f t="shared" ref="I8:I18" si="6">E8/C8*100</f>
        <v>0</v>
      </c>
      <c r="J8" s="13"/>
      <c r="K8" s="13"/>
      <c r="L8" s="6"/>
      <c r="M8" s="6"/>
      <c r="N8" s="6">
        <f t="shared" si="1"/>
        <v>0</v>
      </c>
      <c r="O8" s="6">
        <f t="shared" si="2"/>
        <v>0</v>
      </c>
      <c r="P8" s="6"/>
      <c r="Q8" s="6"/>
    </row>
    <row r="9" spans="1:17" ht="55.5" customHeight="1" x14ac:dyDescent="0.25">
      <c r="A9" s="3" t="s">
        <v>5</v>
      </c>
      <c r="B9" s="12">
        <v>24948</v>
      </c>
      <c r="C9" s="12">
        <f>36.5+64.1</f>
        <v>100.6</v>
      </c>
      <c r="D9" s="12">
        <v>35360.6</v>
      </c>
      <c r="E9" s="12">
        <v>27994.400000000001</v>
      </c>
      <c r="F9" s="5">
        <f t="shared" si="3"/>
        <v>10412.599999999999</v>
      </c>
      <c r="G9" s="5">
        <f t="shared" si="4"/>
        <v>27893.800000000003</v>
      </c>
      <c r="H9" s="4">
        <f t="shared" si="5"/>
        <v>141.73721340388005</v>
      </c>
      <c r="I9" s="4">
        <f t="shared" si="6"/>
        <v>27827.435387673962</v>
      </c>
      <c r="J9" s="13">
        <f>B9/100*45</f>
        <v>11226.6</v>
      </c>
      <c r="K9" s="13">
        <f>C9/100*45</f>
        <v>45.27</v>
      </c>
      <c r="L9" s="6">
        <f>D9/100*45</f>
        <v>15912.27</v>
      </c>
      <c r="M9" s="6">
        <f>E9/100*45</f>
        <v>12597.480000000001</v>
      </c>
      <c r="N9" s="6">
        <f t="shared" si="1"/>
        <v>4685.67</v>
      </c>
      <c r="O9" s="6">
        <f t="shared" si="2"/>
        <v>12552.210000000001</v>
      </c>
      <c r="P9" s="6">
        <f t="shared" ref="P9:P18" si="7">L9/J9*100</f>
        <v>141.73721340388008</v>
      </c>
      <c r="Q9" s="6">
        <f t="shared" ref="Q9:Q18" si="8">M9/K9*100</f>
        <v>27827.435387673955</v>
      </c>
    </row>
    <row r="10" spans="1:17" ht="81.75" customHeight="1" x14ac:dyDescent="0.25">
      <c r="A10" s="3" t="s">
        <v>11</v>
      </c>
      <c r="B10" s="12">
        <v>348</v>
      </c>
      <c r="C10" s="12">
        <v>348.2</v>
      </c>
      <c r="D10" s="12">
        <v>165.2</v>
      </c>
      <c r="E10" s="12">
        <v>36.200000000000003</v>
      </c>
      <c r="F10" s="5">
        <f t="shared" si="3"/>
        <v>-182.8</v>
      </c>
      <c r="G10" s="5">
        <f t="shared" si="4"/>
        <v>-312</v>
      </c>
      <c r="H10" s="4">
        <f t="shared" si="5"/>
        <v>47.47126436781609</v>
      </c>
      <c r="I10" s="4">
        <f t="shared" si="6"/>
        <v>10.396323951751867</v>
      </c>
      <c r="J10" s="12"/>
      <c r="K10" s="12"/>
      <c r="L10" s="4"/>
      <c r="M10" s="4"/>
      <c r="N10" s="6">
        <f t="shared" si="1"/>
        <v>0</v>
      </c>
      <c r="O10" s="6">
        <f t="shared" si="2"/>
        <v>0</v>
      </c>
      <c r="P10" s="6"/>
      <c r="Q10" s="6"/>
    </row>
    <row r="11" spans="1:17" ht="81.75" customHeight="1" x14ac:dyDescent="0.25">
      <c r="A11" s="3" t="s">
        <v>6</v>
      </c>
      <c r="B11" s="12">
        <v>144</v>
      </c>
      <c r="C11" s="12">
        <v>131.5</v>
      </c>
      <c r="D11" s="12">
        <v>175.9</v>
      </c>
      <c r="E11" s="12">
        <v>117.1</v>
      </c>
      <c r="F11" s="5">
        <f t="shared" si="3"/>
        <v>31.900000000000006</v>
      </c>
      <c r="G11" s="5">
        <f t="shared" si="4"/>
        <v>-14.400000000000006</v>
      </c>
      <c r="H11" s="4">
        <f t="shared" si="5"/>
        <v>122.15277777777777</v>
      </c>
      <c r="I11" s="4">
        <f t="shared" si="6"/>
        <v>89.049429657794676</v>
      </c>
      <c r="J11" s="12">
        <f>B11</f>
        <v>144</v>
      </c>
      <c r="K11" s="12">
        <f>C11</f>
        <v>131.5</v>
      </c>
      <c r="L11" s="4">
        <f>D11</f>
        <v>175.9</v>
      </c>
      <c r="M11" s="4">
        <f>E11</f>
        <v>117.1</v>
      </c>
      <c r="N11" s="6">
        <f t="shared" si="1"/>
        <v>31.900000000000006</v>
      </c>
      <c r="O11" s="6">
        <f t="shared" si="2"/>
        <v>-14.400000000000006</v>
      </c>
      <c r="P11" s="6">
        <f t="shared" si="7"/>
        <v>122.15277777777777</v>
      </c>
      <c r="Q11" s="6">
        <f t="shared" si="8"/>
        <v>89.049429657794676</v>
      </c>
    </row>
    <row r="12" spans="1:17" ht="63" customHeight="1" x14ac:dyDescent="0.25">
      <c r="A12" s="3" t="s">
        <v>7</v>
      </c>
      <c r="B12" s="12">
        <v>0</v>
      </c>
      <c r="C12" s="12"/>
      <c r="D12" s="12"/>
      <c r="E12" s="12"/>
      <c r="F12" s="5">
        <f t="shared" si="3"/>
        <v>0</v>
      </c>
      <c r="G12" s="5">
        <f t="shared" si="4"/>
        <v>0</v>
      </c>
      <c r="H12" s="4" t="e">
        <f t="shared" ref="H12:H14" si="9">D12/B12*100</f>
        <v>#DIV/0!</v>
      </c>
      <c r="I12" s="4" t="e">
        <f t="shared" ref="I12:I14" si="10">E12/C12*100</f>
        <v>#DIV/0!</v>
      </c>
      <c r="J12" s="12"/>
      <c r="K12" s="12"/>
      <c r="L12" s="4"/>
      <c r="M12" s="4"/>
      <c r="N12" s="6">
        <f t="shared" si="1"/>
        <v>0</v>
      </c>
      <c r="O12" s="6">
        <f t="shared" si="2"/>
        <v>0</v>
      </c>
      <c r="P12" s="6" t="e">
        <f t="shared" ref="P12" si="11">L12/J12*100</f>
        <v>#DIV/0!</v>
      </c>
      <c r="Q12" s="6" t="e">
        <f t="shared" ref="Q12" si="12">M12/K12*100</f>
        <v>#DIV/0!</v>
      </c>
    </row>
    <row r="13" spans="1:17" ht="65.25" customHeight="1" x14ac:dyDescent="0.25">
      <c r="A13" s="3" t="s">
        <v>8</v>
      </c>
      <c r="B13" s="12">
        <v>718</v>
      </c>
      <c r="C13" s="12">
        <v>706.7</v>
      </c>
      <c r="D13" s="12">
        <v>364.7</v>
      </c>
      <c r="E13" s="12">
        <v>354.7</v>
      </c>
      <c r="F13" s="5">
        <f t="shared" si="3"/>
        <v>-353.3</v>
      </c>
      <c r="G13" s="5">
        <f t="shared" si="4"/>
        <v>-352.00000000000006</v>
      </c>
      <c r="H13" s="4">
        <f t="shared" si="9"/>
        <v>50.793871866295262</v>
      </c>
      <c r="I13" s="4">
        <f t="shared" si="10"/>
        <v>50.191028725060136</v>
      </c>
      <c r="J13" s="12">
        <f>B13</f>
        <v>718</v>
      </c>
      <c r="K13" s="12">
        <f>C13</f>
        <v>706.7</v>
      </c>
      <c r="L13" s="4">
        <f>D13</f>
        <v>364.7</v>
      </c>
      <c r="M13" s="4">
        <f>E13</f>
        <v>354.7</v>
      </c>
      <c r="N13" s="6">
        <f t="shared" si="1"/>
        <v>-353.3</v>
      </c>
      <c r="O13" s="6">
        <f t="shared" si="2"/>
        <v>-352.00000000000006</v>
      </c>
      <c r="P13" s="6">
        <f t="shared" si="7"/>
        <v>50.793871866295262</v>
      </c>
      <c r="Q13" s="6">
        <f t="shared" si="8"/>
        <v>50.191028725060136</v>
      </c>
    </row>
    <row r="14" spans="1:17" ht="45" customHeight="1" x14ac:dyDescent="0.25">
      <c r="A14" s="3" t="s">
        <v>12</v>
      </c>
      <c r="B14" s="12">
        <v>14361</v>
      </c>
      <c r="C14" s="12">
        <f>1001.9+3.4</f>
        <v>1005.3</v>
      </c>
      <c r="D14" s="12">
        <v>15158.6</v>
      </c>
      <c r="E14" s="12">
        <v>1513.2</v>
      </c>
      <c r="F14" s="5">
        <f t="shared" si="3"/>
        <v>797.60000000000036</v>
      </c>
      <c r="G14" s="5">
        <f t="shared" si="4"/>
        <v>507.90000000000009</v>
      </c>
      <c r="H14" s="4">
        <f t="shared" si="9"/>
        <v>105.55393078476429</v>
      </c>
      <c r="I14" s="4">
        <f t="shared" si="10"/>
        <v>150.52223216950165</v>
      </c>
      <c r="J14" s="12"/>
      <c r="K14" s="12"/>
      <c r="L14" s="4"/>
      <c r="M14" s="4"/>
      <c r="N14" s="6">
        <f t="shared" si="1"/>
        <v>0</v>
      </c>
      <c r="O14" s="6">
        <f t="shared" si="2"/>
        <v>0</v>
      </c>
      <c r="P14" s="6"/>
      <c r="Q14" s="6"/>
    </row>
    <row r="15" spans="1:17" ht="38.25" customHeight="1" x14ac:dyDescent="0.25">
      <c r="A15" s="3" t="s">
        <v>13</v>
      </c>
      <c r="B15" s="12">
        <v>4223</v>
      </c>
      <c r="C15" s="12">
        <f>58.7+2584.8</f>
        <v>2643.5</v>
      </c>
      <c r="D15" s="12">
        <v>3521.2</v>
      </c>
      <c r="E15" s="12">
        <v>2305.6999999999998</v>
      </c>
      <c r="F15" s="5">
        <f t="shared" si="3"/>
        <v>-701.80000000000018</v>
      </c>
      <c r="G15" s="5">
        <f t="shared" si="4"/>
        <v>-337.80000000000018</v>
      </c>
      <c r="H15" s="4">
        <f t="shared" si="5"/>
        <v>83.381482358512898</v>
      </c>
      <c r="I15" s="4">
        <f t="shared" si="6"/>
        <v>87.221486665405706</v>
      </c>
      <c r="J15" s="12"/>
      <c r="K15" s="12"/>
      <c r="L15" s="4"/>
      <c r="M15" s="4"/>
      <c r="N15" s="6">
        <f t="shared" si="1"/>
        <v>0</v>
      </c>
      <c r="O15" s="6">
        <f t="shared" si="2"/>
        <v>0</v>
      </c>
      <c r="P15" s="6"/>
      <c r="Q15" s="6"/>
    </row>
    <row r="16" spans="1:17" ht="31.5" customHeight="1" x14ac:dyDescent="0.25">
      <c r="A16" s="3" t="s">
        <v>9</v>
      </c>
      <c r="B16" s="12">
        <v>1674</v>
      </c>
      <c r="C16" s="12">
        <f>317.4+1331.3</f>
        <v>1648.6999999999998</v>
      </c>
      <c r="D16" s="12">
        <v>689.8</v>
      </c>
      <c r="E16" s="12">
        <v>672.6</v>
      </c>
      <c r="F16" s="5">
        <f t="shared" si="3"/>
        <v>-984.2</v>
      </c>
      <c r="G16" s="5">
        <f t="shared" si="4"/>
        <v>-976.0999999999998</v>
      </c>
      <c r="H16" s="4">
        <f t="shared" si="5"/>
        <v>41.206690561529271</v>
      </c>
      <c r="I16" s="4">
        <f t="shared" si="6"/>
        <v>40.795778492145338</v>
      </c>
      <c r="J16" s="12">
        <f>B16</f>
        <v>1674</v>
      </c>
      <c r="K16" s="12">
        <f>C16</f>
        <v>1648.6999999999998</v>
      </c>
      <c r="L16" s="4">
        <f>D16</f>
        <v>689.8</v>
      </c>
      <c r="M16" s="4">
        <f>E16</f>
        <v>672.6</v>
      </c>
      <c r="N16" s="6">
        <f t="shared" si="1"/>
        <v>-984.2</v>
      </c>
      <c r="O16" s="6">
        <f t="shared" si="2"/>
        <v>-976.0999999999998</v>
      </c>
      <c r="P16" s="6">
        <f t="shared" si="7"/>
        <v>41.206690561529271</v>
      </c>
      <c r="Q16" s="6">
        <f t="shared" si="8"/>
        <v>40.795778492145338</v>
      </c>
    </row>
    <row r="17" spans="1:17" ht="31.5" customHeight="1" x14ac:dyDescent="0.25">
      <c r="A17" s="3" t="s">
        <v>19</v>
      </c>
      <c r="B17" s="12"/>
      <c r="C17" s="12"/>
      <c r="D17" s="12"/>
      <c r="E17" s="12"/>
      <c r="F17" s="5">
        <f t="shared" ref="F17:F18" si="13">D17-B17</f>
        <v>0</v>
      </c>
      <c r="G17" s="5">
        <f t="shared" ref="G17:G18" si="14">E17-C17</f>
        <v>0</v>
      </c>
      <c r="H17" s="4"/>
      <c r="I17" s="4"/>
      <c r="J17" s="12"/>
      <c r="K17" s="12"/>
      <c r="L17" s="4"/>
      <c r="M17" s="4"/>
      <c r="N17" s="6">
        <f t="shared" si="1"/>
        <v>0</v>
      </c>
      <c r="O17" s="6">
        <f t="shared" si="2"/>
        <v>0</v>
      </c>
      <c r="P17" s="6"/>
      <c r="Q17" s="6"/>
    </row>
    <row r="18" spans="1:17" ht="30.75" customHeight="1" x14ac:dyDescent="0.25">
      <c r="A18" s="3" t="s">
        <v>18</v>
      </c>
      <c r="B18" s="12">
        <v>1</v>
      </c>
      <c r="C18" s="12">
        <v>1</v>
      </c>
      <c r="D18" s="12">
        <v>0</v>
      </c>
      <c r="E18" s="12">
        <v>1</v>
      </c>
      <c r="F18" s="5">
        <f t="shared" si="13"/>
        <v>-1</v>
      </c>
      <c r="G18" s="5">
        <f t="shared" si="14"/>
        <v>0</v>
      </c>
      <c r="H18" s="4">
        <f t="shared" si="5"/>
        <v>0</v>
      </c>
      <c r="I18" s="4">
        <f t="shared" si="6"/>
        <v>100</v>
      </c>
      <c r="J18" s="12">
        <f>B18</f>
        <v>1</v>
      </c>
      <c r="K18" s="12">
        <f>C18</f>
        <v>1</v>
      </c>
      <c r="L18" s="4">
        <f>D18</f>
        <v>0</v>
      </c>
      <c r="M18" s="4">
        <f>E18</f>
        <v>1</v>
      </c>
      <c r="N18" s="6">
        <f t="shared" si="1"/>
        <v>-1</v>
      </c>
      <c r="O18" s="6">
        <f t="shared" si="2"/>
        <v>0</v>
      </c>
      <c r="P18" s="6">
        <f t="shared" si="7"/>
        <v>0</v>
      </c>
      <c r="Q18" s="6">
        <f t="shared" si="8"/>
        <v>100</v>
      </c>
    </row>
    <row r="19" spans="1:17" x14ac:dyDescent="0.25">
      <c r="B19" s="11"/>
      <c r="C19" s="11"/>
    </row>
  </sheetData>
  <mergeCells count="12"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Прудникова</cp:lastModifiedBy>
  <cp:lastPrinted>2016-06-20T16:50:32Z</cp:lastPrinted>
  <dcterms:created xsi:type="dcterms:W3CDTF">2015-12-02T14:01:33Z</dcterms:created>
  <dcterms:modified xsi:type="dcterms:W3CDTF">2016-10-13T06:40:51Z</dcterms:modified>
</cp:coreProperties>
</file>