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Table1" sheetId="1" r:id="rId1"/>
  </sheets>
  <calcPr calcId="152511"/>
</workbook>
</file>

<file path=xl/calcChain.xml><?xml version="1.0" encoding="utf-8"?>
<calcChain xmlns="http://schemas.openxmlformats.org/spreadsheetml/2006/main">
  <c r="I223" i="1" l="1"/>
  <c r="I224" i="1"/>
  <c r="I225" i="1"/>
  <c r="H362" i="1"/>
  <c r="G362" i="1"/>
  <c r="H100" i="1"/>
  <c r="G100" i="1"/>
  <c r="H89" i="1"/>
  <c r="G89" i="1"/>
  <c r="H99" i="1"/>
  <c r="G99" i="1"/>
  <c r="H366" i="1" l="1"/>
  <c r="H367" i="1"/>
  <c r="G366" i="1"/>
  <c r="G367" i="1"/>
  <c r="H155" i="1"/>
  <c r="G155" i="1"/>
  <c r="H162" i="1"/>
  <c r="H163" i="1"/>
  <c r="G162" i="1"/>
  <c r="G163" i="1"/>
  <c r="H395" i="1" l="1"/>
  <c r="H394" i="1" s="1"/>
  <c r="H393" i="1" s="1"/>
  <c r="H392" i="1" s="1"/>
  <c r="G395" i="1"/>
  <c r="G394" i="1" s="1"/>
  <c r="G393" i="1" s="1"/>
  <c r="G392" i="1" s="1"/>
  <c r="H390" i="1"/>
  <c r="H389" i="1" s="1"/>
  <c r="G390" i="1"/>
  <c r="G389" i="1" s="1"/>
  <c r="H387" i="1"/>
  <c r="G387" i="1"/>
  <c r="H385" i="1"/>
  <c r="G385" i="1"/>
  <c r="H384" i="1"/>
  <c r="G384" i="1"/>
  <c r="H381" i="1"/>
  <c r="H380" i="1" s="1"/>
  <c r="G381" i="1"/>
  <c r="G380" i="1" s="1"/>
  <c r="H378" i="1"/>
  <c r="H377" i="1" s="1"/>
  <c r="G378" i="1"/>
  <c r="G377" i="1" s="1"/>
  <c r="H375" i="1"/>
  <c r="H374" i="1" s="1"/>
  <c r="G375" i="1"/>
  <c r="G374" i="1" s="1"/>
  <c r="H372" i="1"/>
  <c r="H371" i="1" s="1"/>
  <c r="G372" i="1"/>
  <c r="G371" i="1" s="1"/>
  <c r="H364" i="1"/>
  <c r="H363" i="1" s="1"/>
  <c r="G364" i="1"/>
  <c r="G363" i="1" s="1"/>
  <c r="H360" i="1"/>
  <c r="G360" i="1"/>
  <c r="H359" i="1"/>
  <c r="G359" i="1"/>
  <c r="H357" i="1"/>
  <c r="H356" i="1" s="1"/>
  <c r="G357" i="1"/>
  <c r="G356" i="1"/>
  <c r="H354" i="1"/>
  <c r="G354" i="1"/>
  <c r="H353" i="1"/>
  <c r="G353" i="1"/>
  <c r="H350" i="1"/>
  <c r="H349" i="1" s="1"/>
  <c r="G350" i="1"/>
  <c r="G349" i="1"/>
  <c r="H347" i="1"/>
  <c r="H346" i="1" s="1"/>
  <c r="G347" i="1"/>
  <c r="G346" i="1"/>
  <c r="G345" i="1" s="1"/>
  <c r="H343" i="1"/>
  <c r="H342" i="1" s="1"/>
  <c r="H341" i="1" s="1"/>
  <c r="G343" i="1"/>
  <c r="G342" i="1" s="1"/>
  <c r="G341" i="1" s="1"/>
  <c r="H338" i="1"/>
  <c r="H337" i="1" s="1"/>
  <c r="G338" i="1"/>
  <c r="G337" i="1" s="1"/>
  <c r="H335" i="1"/>
  <c r="H334" i="1" s="1"/>
  <c r="G335" i="1"/>
  <c r="G334" i="1" s="1"/>
  <c r="H332" i="1"/>
  <c r="G332" i="1"/>
  <c r="H330" i="1"/>
  <c r="G330" i="1"/>
  <c r="H328" i="1"/>
  <c r="G328" i="1"/>
  <c r="G327" i="1"/>
  <c r="H325" i="1"/>
  <c r="H324" i="1" s="1"/>
  <c r="G325" i="1"/>
  <c r="G324" i="1"/>
  <c r="G323" i="1" s="1"/>
  <c r="H321" i="1"/>
  <c r="G321" i="1"/>
  <c r="G320" i="1" s="1"/>
  <c r="H320" i="1"/>
  <c r="H318" i="1"/>
  <c r="G318" i="1"/>
  <c r="G317" i="1" s="1"/>
  <c r="H317" i="1"/>
  <c r="H315" i="1"/>
  <c r="G315" i="1"/>
  <c r="G314" i="1" s="1"/>
  <c r="H314" i="1"/>
  <c r="H312" i="1"/>
  <c r="G312" i="1"/>
  <c r="G311" i="1" s="1"/>
  <c r="H311" i="1"/>
  <c r="H309" i="1"/>
  <c r="G309" i="1"/>
  <c r="G308" i="1" s="1"/>
  <c r="H308" i="1"/>
  <c r="H306" i="1"/>
  <c r="G306" i="1"/>
  <c r="G305" i="1" s="1"/>
  <c r="H305" i="1"/>
  <c r="H304" i="1" s="1"/>
  <c r="H301" i="1"/>
  <c r="G301" i="1"/>
  <c r="G300" i="1" s="1"/>
  <c r="H300" i="1"/>
  <c r="H298" i="1"/>
  <c r="G298" i="1"/>
  <c r="G297" i="1" s="1"/>
  <c r="H297" i="1"/>
  <c r="H295" i="1"/>
  <c r="G295" i="1"/>
  <c r="G294" i="1" s="1"/>
  <c r="H294" i="1"/>
  <c r="H292" i="1"/>
  <c r="G292" i="1"/>
  <c r="G291" i="1" s="1"/>
  <c r="H291" i="1"/>
  <c r="H289" i="1"/>
  <c r="H288" i="1" s="1"/>
  <c r="G289" i="1"/>
  <c r="G288" i="1" s="1"/>
  <c r="H286" i="1"/>
  <c r="G286" i="1"/>
  <c r="G285" i="1" s="1"/>
  <c r="H285" i="1"/>
  <c r="H283" i="1"/>
  <c r="G283" i="1"/>
  <c r="H281" i="1"/>
  <c r="G281" i="1"/>
  <c r="H279" i="1"/>
  <c r="G279" i="1"/>
  <c r="G278" i="1" s="1"/>
  <c r="H276" i="1"/>
  <c r="H275" i="1" s="1"/>
  <c r="G276" i="1"/>
  <c r="G275" i="1" s="1"/>
  <c r="H272" i="1"/>
  <c r="H269" i="1" s="1"/>
  <c r="G272" i="1"/>
  <c r="H270" i="1"/>
  <c r="G270" i="1"/>
  <c r="G269" i="1" s="1"/>
  <c r="H267" i="1"/>
  <c r="G267" i="1"/>
  <c r="H265" i="1"/>
  <c r="G265" i="1"/>
  <c r="G264" i="1"/>
  <c r="H262" i="1"/>
  <c r="H261" i="1" s="1"/>
  <c r="G262" i="1"/>
  <c r="G261" i="1"/>
  <c r="G260" i="1" s="1"/>
  <c r="H258" i="1"/>
  <c r="G258" i="1"/>
  <c r="G257" i="1" s="1"/>
  <c r="G256" i="1" s="1"/>
  <c r="H257" i="1"/>
  <c r="H256" i="1" s="1"/>
  <c r="H254" i="1"/>
  <c r="H253" i="1" s="1"/>
  <c r="G254" i="1"/>
  <c r="G253" i="1"/>
  <c r="H251" i="1"/>
  <c r="H250" i="1" s="1"/>
  <c r="G251" i="1"/>
  <c r="G250" i="1"/>
  <c r="H248" i="1"/>
  <c r="H247" i="1" s="1"/>
  <c r="G248" i="1"/>
  <c r="G247" i="1"/>
  <c r="H245" i="1"/>
  <c r="H244" i="1" s="1"/>
  <c r="G245" i="1"/>
  <c r="G244" i="1"/>
  <c r="H242" i="1"/>
  <c r="H241" i="1" s="1"/>
  <c r="G242" i="1"/>
  <c r="G241" i="1" s="1"/>
  <c r="H239" i="1"/>
  <c r="H238" i="1" s="1"/>
  <c r="G239" i="1"/>
  <c r="G238" i="1" s="1"/>
  <c r="G222" i="1" s="1"/>
  <c r="H236" i="1"/>
  <c r="H235" i="1" s="1"/>
  <c r="G236" i="1"/>
  <c r="G235" i="1"/>
  <c r="H233" i="1"/>
  <c r="H232" i="1" s="1"/>
  <c r="G233" i="1"/>
  <c r="G232" i="1"/>
  <c r="H230" i="1"/>
  <c r="H229" i="1" s="1"/>
  <c r="G230" i="1"/>
  <c r="G229" i="1"/>
  <c r="H227" i="1"/>
  <c r="H226" i="1" s="1"/>
  <c r="G227" i="1"/>
  <c r="G226" i="1"/>
  <c r="H224" i="1"/>
  <c r="H223" i="1" s="1"/>
  <c r="G224" i="1"/>
  <c r="G223" i="1"/>
  <c r="H220" i="1"/>
  <c r="G220" i="1"/>
  <c r="H219" i="1"/>
  <c r="G219" i="1"/>
  <c r="H217" i="1"/>
  <c r="G217" i="1"/>
  <c r="H216" i="1"/>
  <c r="G216" i="1"/>
  <c r="H214" i="1"/>
  <c r="G214" i="1"/>
  <c r="H213" i="1"/>
  <c r="H212" i="1" s="1"/>
  <c r="G213" i="1"/>
  <c r="G212" i="1" s="1"/>
  <c r="H209" i="1"/>
  <c r="G209" i="1"/>
  <c r="H208" i="1"/>
  <c r="H204" i="1" s="1"/>
  <c r="H203" i="1" s="1"/>
  <c r="G208" i="1"/>
  <c r="H206" i="1"/>
  <c r="G206" i="1"/>
  <c r="G205" i="1"/>
  <c r="G204" i="1"/>
  <c r="G203" i="1"/>
  <c r="H200" i="1"/>
  <c r="G200" i="1"/>
  <c r="H196" i="1"/>
  <c r="G196" i="1"/>
  <c r="H194" i="1"/>
  <c r="G194" i="1"/>
  <c r="H193" i="1"/>
  <c r="G193" i="1"/>
  <c r="H191" i="1"/>
  <c r="G191" i="1"/>
  <c r="H190" i="1"/>
  <c r="G190" i="1"/>
  <c r="H188" i="1"/>
  <c r="G188" i="1"/>
  <c r="H187" i="1"/>
  <c r="G187" i="1"/>
  <c r="H185" i="1"/>
  <c r="G185" i="1"/>
  <c r="H184" i="1"/>
  <c r="G184" i="1"/>
  <c r="H182" i="1"/>
  <c r="G182" i="1"/>
  <c r="H181" i="1"/>
  <c r="G181" i="1"/>
  <c r="H179" i="1"/>
  <c r="G179" i="1"/>
  <c r="H177" i="1"/>
  <c r="H176" i="1" s="1"/>
  <c r="G177" i="1"/>
  <c r="G176" i="1" s="1"/>
  <c r="H174" i="1"/>
  <c r="H173" i="1" s="1"/>
  <c r="G174" i="1"/>
  <c r="G173" i="1" s="1"/>
  <c r="H171" i="1"/>
  <c r="H170" i="1" s="1"/>
  <c r="H169" i="1" s="1"/>
  <c r="G171" i="1"/>
  <c r="G170" i="1" s="1"/>
  <c r="H167" i="1"/>
  <c r="G167" i="1"/>
  <c r="H166" i="1"/>
  <c r="H165" i="1" s="1"/>
  <c r="G166" i="1"/>
  <c r="G165" i="1" s="1"/>
  <c r="H160" i="1"/>
  <c r="H159" i="1" s="1"/>
  <c r="G160" i="1"/>
  <c r="G159" i="1" s="1"/>
  <c r="H157" i="1"/>
  <c r="H156" i="1" s="1"/>
  <c r="G157" i="1"/>
  <c r="G156" i="1" s="1"/>
  <c r="H152" i="1"/>
  <c r="H151" i="1" s="1"/>
  <c r="G152" i="1"/>
  <c r="G151" i="1" s="1"/>
  <c r="H146" i="1"/>
  <c r="H145" i="1" s="1"/>
  <c r="G146" i="1"/>
  <c r="G145" i="1" s="1"/>
  <c r="H143" i="1"/>
  <c r="H142" i="1" s="1"/>
  <c r="G143" i="1"/>
  <c r="G142" i="1"/>
  <c r="H140" i="1"/>
  <c r="H139" i="1" s="1"/>
  <c r="G140" i="1"/>
  <c r="G139" i="1"/>
  <c r="H136" i="1"/>
  <c r="G136" i="1"/>
  <c r="H135" i="1"/>
  <c r="H134" i="1" s="1"/>
  <c r="G135" i="1"/>
  <c r="G134" i="1" s="1"/>
  <c r="H132" i="1"/>
  <c r="H131" i="1" s="1"/>
  <c r="H130" i="1" s="1"/>
  <c r="G132" i="1"/>
  <c r="G131" i="1" s="1"/>
  <c r="G130" i="1" s="1"/>
  <c r="H127" i="1"/>
  <c r="H126" i="1" s="1"/>
  <c r="G127" i="1"/>
  <c r="G126" i="1" s="1"/>
  <c r="H124" i="1"/>
  <c r="H123" i="1" s="1"/>
  <c r="G124" i="1"/>
  <c r="G123" i="1" s="1"/>
  <c r="H121" i="1"/>
  <c r="G121" i="1"/>
  <c r="H119" i="1"/>
  <c r="G119" i="1"/>
  <c r="H117" i="1"/>
  <c r="G117" i="1"/>
  <c r="G116" i="1" s="1"/>
  <c r="G115" i="1" s="1"/>
  <c r="H113" i="1"/>
  <c r="G113" i="1"/>
  <c r="H112" i="1"/>
  <c r="H111" i="1" s="1"/>
  <c r="G112" i="1"/>
  <c r="G111" i="1" s="1"/>
  <c r="H108" i="1"/>
  <c r="G108" i="1"/>
  <c r="H106" i="1"/>
  <c r="H105" i="1" s="1"/>
  <c r="H104" i="1" s="1"/>
  <c r="H103" i="1" s="1"/>
  <c r="G106" i="1"/>
  <c r="G105" i="1" s="1"/>
  <c r="G104" i="1" s="1"/>
  <c r="G103" i="1" s="1"/>
  <c r="H97" i="1"/>
  <c r="H96" i="1" s="1"/>
  <c r="G97" i="1"/>
  <c r="G96" i="1" s="1"/>
  <c r="H94" i="1"/>
  <c r="H93" i="1" s="1"/>
  <c r="G94" i="1"/>
  <c r="G93" i="1" s="1"/>
  <c r="H91" i="1"/>
  <c r="H90" i="1" s="1"/>
  <c r="G91" i="1"/>
  <c r="G90" i="1" s="1"/>
  <c r="H87" i="1"/>
  <c r="H86" i="1" s="1"/>
  <c r="H85" i="1" s="1"/>
  <c r="G87" i="1"/>
  <c r="G86" i="1"/>
  <c r="G85" i="1" s="1"/>
  <c r="H83" i="1"/>
  <c r="H82" i="1" s="1"/>
  <c r="H81" i="1" s="1"/>
  <c r="G83" i="1"/>
  <c r="G82" i="1" s="1"/>
  <c r="G81" i="1" s="1"/>
  <c r="H79" i="1"/>
  <c r="G79" i="1"/>
  <c r="H78" i="1"/>
  <c r="G78" i="1"/>
  <c r="H76" i="1"/>
  <c r="G76" i="1"/>
  <c r="H75" i="1"/>
  <c r="G75" i="1"/>
  <c r="H73" i="1"/>
  <c r="G73" i="1"/>
  <c r="G72" i="1" s="1"/>
  <c r="H72" i="1"/>
  <c r="H70" i="1"/>
  <c r="G70" i="1"/>
  <c r="H68" i="1"/>
  <c r="H67" i="1" s="1"/>
  <c r="G68" i="1"/>
  <c r="G67" i="1"/>
  <c r="G66" i="1" s="1"/>
  <c r="H64" i="1"/>
  <c r="G64" i="1"/>
  <c r="G63" i="1" s="1"/>
  <c r="G62" i="1" s="1"/>
  <c r="H63" i="1"/>
  <c r="H62" i="1" s="1"/>
  <c r="H60" i="1"/>
  <c r="H59" i="1" s="1"/>
  <c r="G60" i="1"/>
  <c r="G59" i="1"/>
  <c r="H57" i="1"/>
  <c r="H54" i="1" s="1"/>
  <c r="G57" i="1"/>
  <c r="H55" i="1"/>
  <c r="G55" i="1"/>
  <c r="G54" i="1"/>
  <c r="H52" i="1"/>
  <c r="G52" i="1"/>
  <c r="H50" i="1"/>
  <c r="H49" i="1" s="1"/>
  <c r="G50" i="1"/>
  <c r="G49" i="1" s="1"/>
  <c r="H47" i="1"/>
  <c r="H46" i="1" s="1"/>
  <c r="G47" i="1"/>
  <c r="G46" i="1" s="1"/>
  <c r="H44" i="1"/>
  <c r="G44" i="1"/>
  <c r="H42" i="1"/>
  <c r="G42" i="1"/>
  <c r="H41" i="1"/>
  <c r="G41" i="1"/>
  <c r="H39" i="1"/>
  <c r="G39" i="1"/>
  <c r="H37" i="1"/>
  <c r="H36" i="1" s="1"/>
  <c r="G37" i="1"/>
  <c r="G36" i="1" s="1"/>
  <c r="H34" i="1"/>
  <c r="H33" i="1" s="1"/>
  <c r="G34" i="1"/>
  <c r="G33" i="1" s="1"/>
  <c r="H31" i="1"/>
  <c r="G31" i="1"/>
  <c r="H29" i="1"/>
  <c r="G29" i="1"/>
  <c r="H27" i="1"/>
  <c r="H26" i="1" s="1"/>
  <c r="G27" i="1"/>
  <c r="G26" i="1" s="1"/>
  <c r="H24" i="1"/>
  <c r="H23" i="1" s="1"/>
  <c r="G24" i="1"/>
  <c r="G23" i="1" s="1"/>
  <c r="H20" i="1"/>
  <c r="G20" i="1"/>
  <c r="H18" i="1"/>
  <c r="G18" i="1"/>
  <c r="G17" i="1"/>
  <c r="G16" i="1" s="1"/>
  <c r="H14" i="1"/>
  <c r="G14" i="1"/>
  <c r="G13" i="1" s="1"/>
  <c r="G12" i="1" s="1"/>
  <c r="H13" i="1"/>
  <c r="H12" i="1" s="1"/>
  <c r="H327" i="1" l="1"/>
  <c r="H323" i="1" s="1"/>
  <c r="H303" i="1" s="1"/>
  <c r="H116" i="1"/>
  <c r="H115" i="1" s="1"/>
  <c r="H110" i="1" s="1"/>
  <c r="H345" i="1"/>
  <c r="H340" i="1" s="1"/>
  <c r="H278" i="1"/>
  <c r="H274" i="1" s="1"/>
  <c r="H264" i="1"/>
  <c r="H154" i="1"/>
  <c r="H66" i="1"/>
  <c r="H17" i="1"/>
  <c r="H16" i="1" s="1"/>
  <c r="H22" i="1"/>
  <c r="G274" i="1"/>
  <c r="G110" i="1"/>
  <c r="G211" i="1"/>
  <c r="H260" i="1"/>
  <c r="H222" i="1"/>
  <c r="G340" i="1"/>
  <c r="G370" i="1"/>
  <c r="G369" i="1" s="1"/>
  <c r="G383" i="1"/>
  <c r="G22" i="1"/>
  <c r="G11" i="1" s="1"/>
  <c r="G129" i="1"/>
  <c r="H138" i="1"/>
  <c r="H129" i="1" s="1"/>
  <c r="G138" i="1"/>
  <c r="G169" i="1"/>
  <c r="G304" i="1"/>
  <c r="G303" i="1" s="1"/>
  <c r="H370" i="1"/>
  <c r="H369" i="1" s="1"/>
  <c r="H383" i="1"/>
  <c r="F11" i="1"/>
  <c r="F223" i="1"/>
  <c r="F224" i="1"/>
  <c r="H211" i="1" l="1"/>
  <c r="H11" i="1"/>
  <c r="G154" i="1"/>
  <c r="G397" i="1" s="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8" i="1"/>
  <c r="I89" i="1"/>
  <c r="I90" i="1"/>
  <c r="I91" i="1"/>
  <c r="I92" i="1"/>
  <c r="I93" i="1"/>
  <c r="I94" i="1"/>
  <c r="I95" i="1"/>
  <c r="I96" i="1"/>
  <c r="I97" i="1"/>
  <c r="I98" i="1"/>
  <c r="I99" i="1"/>
  <c r="I100" i="1"/>
  <c r="I101" i="1"/>
  <c r="I102" i="1"/>
  <c r="I103" i="1"/>
  <c r="I104" i="1"/>
  <c r="I105" i="1"/>
  <c r="I106" i="1"/>
  <c r="I107" i="1"/>
  <c r="I108" i="1"/>
  <c r="I109" i="1"/>
  <c r="I114" i="1"/>
  <c r="I115" i="1"/>
  <c r="I116" i="1"/>
  <c r="I117" i="1"/>
  <c r="I118" i="1"/>
  <c r="I119" i="1"/>
  <c r="I120" i="1"/>
  <c r="I121" i="1"/>
  <c r="I122" i="1"/>
  <c r="I123" i="1"/>
  <c r="I124" i="1"/>
  <c r="I125" i="1"/>
  <c r="I126" i="1"/>
  <c r="I127" i="1"/>
  <c r="I128" i="1"/>
  <c r="I130" i="1"/>
  <c r="I131" i="1"/>
  <c r="I132" i="1"/>
  <c r="I133" i="1"/>
  <c r="I137" i="1"/>
  <c r="I138" i="1"/>
  <c r="I139" i="1"/>
  <c r="I140" i="1"/>
  <c r="I141" i="1"/>
  <c r="I142" i="1"/>
  <c r="I143" i="1"/>
  <c r="I144" i="1"/>
  <c r="I145" i="1"/>
  <c r="I146" i="1"/>
  <c r="I147" i="1"/>
  <c r="I148" i="1"/>
  <c r="I149" i="1"/>
  <c r="I150" i="1"/>
  <c r="I151" i="1"/>
  <c r="I152" i="1"/>
  <c r="I153" i="1"/>
  <c r="I155" i="1"/>
  <c r="I156" i="1"/>
  <c r="I157" i="1"/>
  <c r="I158" i="1"/>
  <c r="I159" i="1"/>
  <c r="I160" i="1"/>
  <c r="I161" i="1"/>
  <c r="I162" i="1"/>
  <c r="I163" i="1"/>
  <c r="I164" i="1"/>
  <c r="I165" i="1"/>
  <c r="I166" i="1"/>
  <c r="I167" i="1"/>
  <c r="I168" i="1"/>
  <c r="I170" i="1"/>
  <c r="I171" i="1"/>
  <c r="I172" i="1"/>
  <c r="I175" i="1"/>
  <c r="I176" i="1"/>
  <c r="I177" i="1"/>
  <c r="I178" i="1"/>
  <c r="I179" i="1"/>
  <c r="I180" i="1"/>
  <c r="I181" i="1"/>
  <c r="I182" i="1"/>
  <c r="I183" i="1"/>
  <c r="I184" i="1"/>
  <c r="I185" i="1"/>
  <c r="I186" i="1"/>
  <c r="I189" i="1"/>
  <c r="I190" i="1"/>
  <c r="I191" i="1"/>
  <c r="I192" i="1"/>
  <c r="I193" i="1"/>
  <c r="I194" i="1"/>
  <c r="I195" i="1"/>
  <c r="I196" i="1"/>
  <c r="I197" i="1"/>
  <c r="I198" i="1"/>
  <c r="I199" i="1"/>
  <c r="I200" i="1"/>
  <c r="I201" i="1"/>
  <c r="I202" i="1"/>
  <c r="I204" i="1"/>
  <c r="I207" i="1"/>
  <c r="I208" i="1"/>
  <c r="I209" i="1"/>
  <c r="I210" i="1"/>
  <c r="I212" i="1"/>
  <c r="I213" i="1"/>
  <c r="I214" i="1"/>
  <c r="I215" i="1"/>
  <c r="I216" i="1"/>
  <c r="I217" i="1"/>
  <c r="I218" i="1"/>
  <c r="I219" i="1"/>
  <c r="I220" i="1"/>
  <c r="I221" i="1"/>
  <c r="I226" i="1"/>
  <c r="I227" i="1"/>
  <c r="I228" i="1"/>
  <c r="I229" i="1"/>
  <c r="I230" i="1"/>
  <c r="I231" i="1"/>
  <c r="I232" i="1"/>
  <c r="I233" i="1"/>
  <c r="I234" i="1"/>
  <c r="I235" i="1"/>
  <c r="I236" i="1"/>
  <c r="I237" i="1"/>
  <c r="I238" i="1"/>
  <c r="I239" i="1"/>
  <c r="I240" i="1"/>
  <c r="I241" i="1"/>
  <c r="I242" i="1"/>
  <c r="I243" i="1"/>
  <c r="I244" i="1"/>
  <c r="I245" i="1"/>
  <c r="I246" i="1"/>
  <c r="I247" i="1"/>
  <c r="I248" i="1"/>
  <c r="I249" i="1"/>
  <c r="I252" i="1"/>
  <c r="I255" i="1"/>
  <c r="I256" i="1"/>
  <c r="I257" i="1"/>
  <c r="I258" i="1"/>
  <c r="I259" i="1"/>
  <c r="I261" i="1"/>
  <c r="I262" i="1"/>
  <c r="I263" i="1"/>
  <c r="I265" i="1"/>
  <c r="I266" i="1"/>
  <c r="I268" i="1"/>
  <c r="I270" i="1"/>
  <c r="I271"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5" i="1"/>
  <c r="I306" i="1"/>
  <c r="I307" i="1"/>
  <c r="I308" i="1"/>
  <c r="I309" i="1"/>
  <c r="I310"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71" i="1"/>
  <c r="I372" i="1"/>
  <c r="I373" i="1"/>
  <c r="I374" i="1"/>
  <c r="I375" i="1"/>
  <c r="I376" i="1"/>
  <c r="I377" i="1"/>
  <c r="I378" i="1"/>
  <c r="I379" i="1"/>
  <c r="I382" i="1"/>
  <c r="I383" i="1"/>
  <c r="I384" i="1"/>
  <c r="I385" i="1"/>
  <c r="I386" i="1"/>
  <c r="I387" i="1"/>
  <c r="I388" i="1"/>
  <c r="I389" i="1"/>
  <c r="I390" i="1"/>
  <c r="I391" i="1"/>
  <c r="I392" i="1"/>
  <c r="I393" i="1"/>
  <c r="I394" i="1"/>
  <c r="I395" i="1"/>
  <c r="I396" i="1"/>
  <c r="H397" i="1" l="1"/>
  <c r="I272" i="1"/>
  <c r="I269" i="1"/>
  <c r="I267" i="1"/>
  <c r="I254" i="1"/>
  <c r="I251" i="1"/>
  <c r="I174" i="1"/>
  <c r="I173" i="1"/>
  <c r="I381" i="1" l="1"/>
  <c r="I380" i="1"/>
  <c r="I311" i="1"/>
  <c r="I312" i="1"/>
  <c r="I253" i="1"/>
  <c r="I250" i="1"/>
  <c r="I205" i="1"/>
  <c r="I206" i="1"/>
  <c r="I187" i="1"/>
  <c r="I188" i="1"/>
  <c r="I136" i="1"/>
  <c r="I113" i="1"/>
  <c r="I87" i="1"/>
  <c r="I304" i="1"/>
  <c r="I203" i="1"/>
  <c r="F337" i="1"/>
  <c r="F338" i="1"/>
  <c r="F203" i="1"/>
  <c r="F205" i="1"/>
  <c r="F206" i="1"/>
  <c r="F134" i="1"/>
  <c r="F91" i="1"/>
  <c r="F90" i="1"/>
  <c r="F78" i="1"/>
  <c r="F79" i="1"/>
  <c r="I370" i="1" l="1"/>
  <c r="I260" i="1"/>
  <c r="I264" i="1"/>
  <c r="I222" i="1"/>
  <c r="I169" i="1"/>
  <c r="I154" i="1"/>
  <c r="I134" i="1"/>
  <c r="I135" i="1"/>
  <c r="I111" i="1"/>
  <c r="I112" i="1"/>
  <c r="I85" i="1"/>
  <c r="I86" i="1"/>
  <c r="I369" i="1"/>
  <c r="I303" i="1"/>
  <c r="F300" i="1"/>
  <c r="F301" i="1"/>
  <c r="F241" i="1"/>
  <c r="F242" i="1"/>
  <c r="I211" i="1" l="1"/>
  <c r="I129" i="1"/>
  <c r="I110" i="1"/>
  <c r="F135" i="1"/>
  <c r="F136" i="1"/>
  <c r="F112" i="1"/>
  <c r="F111" i="1" s="1"/>
  <c r="F113" i="1"/>
  <c r="F59" i="1"/>
  <c r="F60" i="1"/>
  <c r="I397" i="1" l="1"/>
  <c r="F97" i="1"/>
  <c r="F96" i="1" s="1"/>
  <c r="F89" i="1" s="1"/>
  <c r="F312" i="1"/>
  <c r="F311" i="1" s="1"/>
  <c r="F179" i="1"/>
  <c r="F360" i="1" l="1"/>
  <c r="F359" i="1" s="1"/>
  <c r="F254" i="1"/>
  <c r="F253" i="1" s="1"/>
  <c r="F220" i="1"/>
  <c r="F395" i="1" l="1"/>
  <c r="F394" i="1" s="1"/>
  <c r="F393" i="1" s="1"/>
  <c r="F392" i="1" s="1"/>
  <c r="F390" i="1"/>
  <c r="F389" i="1" s="1"/>
  <c r="F387" i="1"/>
  <c r="F385" i="1"/>
  <c r="F381" i="1"/>
  <c r="F380" i="1" s="1"/>
  <c r="F378" i="1"/>
  <c r="F377" i="1" s="1"/>
  <c r="F375" i="1"/>
  <c r="F374" i="1" s="1"/>
  <c r="F372" i="1"/>
  <c r="F371" i="1" s="1"/>
  <c r="F364" i="1"/>
  <c r="F363" i="1" s="1"/>
  <c r="F362" i="1" s="1"/>
  <c r="F357" i="1"/>
  <c r="F356" i="1" s="1"/>
  <c r="F354" i="1"/>
  <c r="F353" i="1" s="1"/>
  <c r="F347" i="1"/>
  <c r="F346" i="1" s="1"/>
  <c r="F343" i="1"/>
  <c r="F342" i="1" s="1"/>
  <c r="F341" i="1" s="1"/>
  <c r="F335" i="1"/>
  <c r="F334" i="1" s="1"/>
  <c r="F332" i="1"/>
  <c r="F330" i="1"/>
  <c r="F328" i="1"/>
  <c r="F325" i="1"/>
  <c r="F324" i="1" s="1"/>
  <c r="F321" i="1"/>
  <c r="F320" i="1" s="1"/>
  <c r="F318" i="1"/>
  <c r="F317" i="1" s="1"/>
  <c r="F315" i="1"/>
  <c r="F314" i="1" s="1"/>
  <c r="F309" i="1"/>
  <c r="F308" i="1" s="1"/>
  <c r="F306" i="1"/>
  <c r="F305" i="1" s="1"/>
  <c r="F298" i="1"/>
  <c r="F297" i="1" s="1"/>
  <c r="F295" i="1"/>
  <c r="F294" i="1" s="1"/>
  <c r="F292" i="1"/>
  <c r="F291" i="1" s="1"/>
  <c r="F289" i="1"/>
  <c r="F288" i="1" s="1"/>
  <c r="F286" i="1"/>
  <c r="F285" i="1" s="1"/>
  <c r="F283" i="1"/>
  <c r="F281" i="1"/>
  <c r="F279" i="1"/>
  <c r="F276" i="1"/>
  <c r="F275" i="1" s="1"/>
  <c r="F272" i="1"/>
  <c r="F270" i="1"/>
  <c r="F267" i="1"/>
  <c r="F265" i="1"/>
  <c r="F262" i="1"/>
  <c r="F261" i="1" s="1"/>
  <c r="F258" i="1"/>
  <c r="F257" i="1" s="1"/>
  <c r="F256" i="1" s="1"/>
  <c r="F251" i="1"/>
  <c r="F250" i="1" s="1"/>
  <c r="F248" i="1"/>
  <c r="F247" i="1" s="1"/>
  <c r="F245" i="1"/>
  <c r="F244" i="1" s="1"/>
  <c r="F239" i="1"/>
  <c r="F238" i="1" s="1"/>
  <c r="F236" i="1"/>
  <c r="F235" i="1" s="1"/>
  <c r="F233" i="1"/>
  <c r="F232" i="1" s="1"/>
  <c r="F230" i="1"/>
  <c r="F229" i="1" s="1"/>
  <c r="F227" i="1"/>
  <c r="F226" i="1" s="1"/>
  <c r="F217" i="1"/>
  <c r="F216" i="1" s="1"/>
  <c r="F214" i="1"/>
  <c r="F213" i="1" s="1"/>
  <c r="F209" i="1"/>
  <c r="F208" i="1" s="1"/>
  <c r="F204" i="1" s="1"/>
  <c r="F200" i="1"/>
  <c r="F194" i="1"/>
  <c r="F193" i="1" s="1"/>
  <c r="F191" i="1"/>
  <c r="F190" i="1" s="1"/>
  <c r="F188" i="1"/>
  <c r="F187" i="1" s="1"/>
  <c r="F185" i="1"/>
  <c r="F184" i="1" s="1"/>
  <c r="F182" i="1"/>
  <c r="F181" i="1" s="1"/>
  <c r="F177" i="1"/>
  <c r="F176" i="1" s="1"/>
  <c r="F174" i="1"/>
  <c r="F173" i="1" s="1"/>
  <c r="F171" i="1"/>
  <c r="F170" i="1" s="1"/>
  <c r="F167" i="1"/>
  <c r="F166" i="1" s="1"/>
  <c r="F165" i="1" s="1"/>
  <c r="F160" i="1"/>
  <c r="F159" i="1" s="1"/>
  <c r="F157" i="1"/>
  <c r="F156" i="1" s="1"/>
  <c r="F155" i="1" s="1"/>
  <c r="F152" i="1"/>
  <c r="F151" i="1" s="1"/>
  <c r="F146" i="1"/>
  <c r="F145" i="1" s="1"/>
  <c r="F143" i="1"/>
  <c r="F142" i="1" s="1"/>
  <c r="F140" i="1"/>
  <c r="F139" i="1" s="1"/>
  <c r="F132" i="1"/>
  <c r="F131" i="1" s="1"/>
  <c r="F130" i="1" s="1"/>
  <c r="F127" i="1"/>
  <c r="F126" i="1" s="1"/>
  <c r="F124" i="1"/>
  <c r="F123" i="1" s="1"/>
  <c r="F121" i="1"/>
  <c r="F119" i="1"/>
  <c r="F117" i="1"/>
  <c r="F108" i="1"/>
  <c r="F106" i="1"/>
  <c r="F94" i="1"/>
  <c r="F93" i="1" s="1"/>
  <c r="F87" i="1"/>
  <c r="F86" i="1" s="1"/>
  <c r="F85" i="1" s="1"/>
  <c r="F83" i="1"/>
  <c r="F82" i="1" s="1"/>
  <c r="F81" i="1" s="1"/>
  <c r="F76" i="1"/>
  <c r="F75" i="1" s="1"/>
  <c r="F73" i="1"/>
  <c r="F72" i="1" s="1"/>
  <c r="F70" i="1"/>
  <c r="F68" i="1"/>
  <c r="F67" i="1" s="1"/>
  <c r="F66" i="1" s="1"/>
  <c r="F64" i="1"/>
  <c r="F63" i="1" s="1"/>
  <c r="F62" i="1" s="1"/>
  <c r="F57" i="1"/>
  <c r="F55" i="1"/>
  <c r="F52" i="1"/>
  <c r="F50" i="1"/>
  <c r="F47" i="1"/>
  <c r="F46" i="1" s="1"/>
  <c r="F44" i="1"/>
  <c r="F42" i="1"/>
  <c r="F39" i="1"/>
  <c r="F37" i="1"/>
  <c r="F34" i="1"/>
  <c r="F33" i="1" s="1"/>
  <c r="F31" i="1"/>
  <c r="F29" i="1"/>
  <c r="F27" i="1"/>
  <c r="F24" i="1"/>
  <c r="F23" i="1" s="1"/>
  <c r="F20" i="1"/>
  <c r="F18" i="1"/>
  <c r="F14" i="1"/>
  <c r="F13" i="1" s="1"/>
  <c r="F12" i="1" s="1"/>
  <c r="F222" i="1" l="1"/>
  <c r="F169" i="1"/>
  <c r="F116" i="1"/>
  <c r="F115" i="1" s="1"/>
  <c r="F110" i="1" s="1"/>
  <c r="F36" i="1"/>
  <c r="F26" i="1"/>
  <c r="F304" i="1"/>
  <c r="F138" i="1"/>
  <c r="F129" i="1" s="1"/>
  <c r="F41" i="1"/>
  <c r="F370" i="1"/>
  <c r="I11" i="1"/>
  <c r="F54" i="1"/>
  <c r="F264" i="1"/>
  <c r="F17" i="1"/>
  <c r="F16" i="1" s="1"/>
  <c r="F49" i="1"/>
  <c r="F219" i="1"/>
  <c r="F212" i="1" s="1"/>
  <c r="F105" i="1"/>
  <c r="F104" i="1" s="1"/>
  <c r="F103" i="1" s="1"/>
  <c r="F196" i="1"/>
  <c r="F269" i="1"/>
  <c r="F278" i="1"/>
  <c r="F274" i="1" s="1"/>
  <c r="F327" i="1"/>
  <c r="F323" i="1" s="1"/>
  <c r="F350" i="1"/>
  <c r="F349" i="1" s="1"/>
  <c r="F345" i="1" s="1"/>
  <c r="F340" i="1" s="1"/>
  <c r="F384" i="1"/>
  <c r="F383" i="1" s="1"/>
  <c r="F22" i="1" l="1"/>
  <c r="F303" i="1"/>
  <c r="F154" i="1"/>
  <c r="F369" i="1"/>
  <c r="F260" i="1"/>
  <c r="F211" i="1" s="1"/>
  <c r="F397" i="1" l="1"/>
</calcChain>
</file>

<file path=xl/sharedStrings.xml><?xml version="1.0" encoding="utf-8"?>
<sst xmlns="http://schemas.openxmlformats.org/spreadsheetml/2006/main" count="1920" uniqueCount="303">
  <si>
    <t/>
  </si>
  <si>
    <t>рублей</t>
  </si>
  <si>
    <t>Наименование</t>
  </si>
  <si>
    <t>Рз</t>
  </si>
  <si>
    <t>Пр</t>
  </si>
  <si>
    <t>ЦСР</t>
  </si>
  <si>
    <t>ВР</t>
  </si>
  <si>
    <t>1</t>
  </si>
  <si>
    <t>2</t>
  </si>
  <si>
    <t>3</t>
  </si>
  <si>
    <t>4</t>
  </si>
  <si>
    <t>5</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</si>
  <si>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</si>
  <si>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</si>
  <si>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</si>
  <si>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</si>
  <si>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</si>
  <si>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</si>
  <si>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</si>
  <si>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</si>
  <si>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</si>
  <si>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</si>
  <si>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</si>
  <si>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</si>
  <si>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</si>
  <si>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</si>
  <si>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</si>
  <si>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</si>
  <si>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</si>
  <si>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</si>
  <si>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</si>
  <si>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</si>
  <si>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Иные бюджетные ассигнования</t>
  </si>
  <si>
    <t>800</t>
  </si>
  <si>
    <t>Уплата налогов, сборов и иных платежей</t>
  </si>
  <si>
    <t>850</t>
  </si>
  <si>
    <t>Судебная система</t>
  </si>
  <si>
    <t>05</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</si>
  <si>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</si>
  <si>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</si>
  <si>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</si>
  <si>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</si>
  <si>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</si>
  <si>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</si>
  <si>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70 0 00 83030</t>
  </si>
  <si>
    <t>Резервные средства</t>
  </si>
  <si>
    <t>870</t>
  </si>
  <si>
    <t>Другие общегосударственные вопросы</t>
  </si>
  <si>
    <t>13</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</si>
  <si>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</si>
  <si>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</si>
  <si>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</si>
  <si>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</si>
  <si>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</si>
  <si>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</si>
  <si>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Мобилизационная и вневойсковая подготовка</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</si>
  <si>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</si>
  <si>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</si>
  <si>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</si>
  <si>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</si>
  <si>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</si>
  <si>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</si>
  <si>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10</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</si>
  <si>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</si>
  <si>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</si>
  <si>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</si>
  <si>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</si>
  <si>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</si>
  <si>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</si>
  <si>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</si>
  <si>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</si>
  <si>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</si>
  <si>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</si>
  <si>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</si>
  <si>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</si>
  <si>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</si>
  <si>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</si>
  <si>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</si>
  <si>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</si>
  <si>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</si>
  <si>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</si>
  <si>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</si>
  <si>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</si>
  <si>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</si>
  <si>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</si>
  <si>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</si>
  <si>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</si>
  <si>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Образование</t>
  </si>
  <si>
    <t>07</t>
  </si>
  <si>
    <t>Дошкольное образование</t>
  </si>
  <si>
    <t>Дошкольные образовательные организации</t>
  </si>
  <si>
    <t>Общее образование</t>
  </si>
  <si>
    <t>Общеобразовательные организации</t>
  </si>
  <si>
    <t>Дополнительное образование детей</t>
  </si>
  <si>
    <t>Организации дополнительного образования</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</si>
  <si>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</si>
  <si>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</si>
  <si>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</si>
  <si>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Социальное обеспечение и иные выплаты населению</t>
  </si>
  <si>
    <t>300</t>
  </si>
  <si>
    <t>Иные выплаты населению</t>
  </si>
  <si>
    <t>360</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</si>
  <si>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</si>
  <si>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</si>
  <si>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</si>
  <si>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</si>
  <si>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</si>
  <si>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</si>
  <si>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</si>
  <si>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</si>
  <si>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</si>
  <si>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</si>
  <si>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</si>
  <si>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</si>
  <si>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</si>
  <si>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</si>
  <si>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</si>
  <si>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</si>
  <si>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</si>
  <si>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Социальная политика</t>
  </si>
  <si>
    <t>Пенсионное обеспечение</t>
  </si>
  <si>
    <t>Выплата муниципальных пенсий (доплат к государственным пенсиям)</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</si>
  <si>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</si>
  <si>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</si>
  <si>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</si>
  <si>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</si>
  <si>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</si>
  <si>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</si>
  <si>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Реализация мероприятий по обеспечению жильем молодых семей</t>
  </si>
  <si>
    <t>Другие вопросы в области социальной политики</t>
  </si>
  <si>
    <t>630</t>
  </si>
  <si>
    <t>Физическая культура и спорт</t>
  </si>
  <si>
    <t>Массовый спорт</t>
  </si>
  <si>
    <t>Мероприятия по развитию физической культуры и спорта</t>
  </si>
  <si>
    <t>Обслуживание муниципального долга</t>
  </si>
  <si>
    <t>Обслуживание государственного (муниципального) долга</t>
  </si>
  <si>
    <t>700</t>
  </si>
  <si>
    <t>730</t>
  </si>
  <si>
    <t>70 0 00 80080</t>
  </si>
  <si>
    <t>ИТОГО:</t>
  </si>
  <si>
    <t>Другие вопросы в области жилищно-коммунального хозяйства</t>
  </si>
  <si>
    <t>Условно утвержденные расходы</t>
  </si>
  <si>
    <t>Замена оконных блоков муниципальных образовательных организаций Брянской области</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</si>
  <si>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</si>
  <si>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Обслуживание государственного (муниципального) внутреннего долга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</si>
  <si>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</si>
  <si>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</si>
  <si>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</si>
  <si>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</si>
  <si>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Бюджетные инвестиции в объекты капитального строительства муниципальной собственности</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</si>
  <si>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</si>
  <si>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</si>
  <si>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</si>
  <si>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</si>
  <si>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</si>
  <si>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</si>
  <si>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</si>
  <si>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</si>
  <si>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</si>
  <si>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</si>
  <si>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Обеспечение жильем тренеров, тренеров-преподавателей учреждений физической культуры и спорта Брянской области</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</si>
  <si>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</si>
  <si>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Государственная поддержка отрасли культуры</t>
  </si>
  <si>
    <t>9</t>
  </si>
  <si>
    <t>14</t>
  </si>
  <si>
    <t>Обеспечение деятельности главы муниципального образования</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</si>
  <si>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</si>
  <si>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</si>
  <si>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</si>
  <si>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</si>
  <si>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</si>
  <si>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</si>
  <si>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</si>
  <si>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</si>
  <si>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</si>
  <si>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</si>
  <si>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</si>
  <si>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</si>
  <si>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</si>
  <si>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</si>
  <si>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</si>
  <si>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</si>
  <si>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02 4 01 80040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</si>
  <si>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</si>
  <si>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</si>
  <si>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</si>
  <si>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</si>
  <si>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</si>
  <si>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Резервный фонд местной администрации</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</si>
  <si>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</si>
  <si>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</si>
  <si>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</si>
  <si>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</si>
  <si>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</si>
  <si>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</si>
  <si>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</si>
  <si>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</si>
  <si>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</si>
  <si>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</si>
  <si>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</si>
  <si>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</si>
  <si>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</si>
  <si>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</si>
  <si>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</si>
  <si>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</si>
  <si>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</si>
  <si>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</si>
  <si>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</si>
  <si>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</si>
  <si>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</si>
  <si>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</si>
  <si>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</si>
  <si>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</si>
  <si>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</si>
  <si>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</si>
  <si>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</si>
  <si>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</si>
  <si>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</si>
  <si>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</si>
  <si>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</si>
  <si>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</si>
  <si>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</si>
  <si>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</si>
  <si>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</si>
  <si>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</si>
  <si>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</si>
  <si>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</si>
  <si>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</si>
  <si>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</si>
  <si>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</si>
  <si>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</si>
  <si>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03 4 02 S5874</t>
  </si>
  <si>
    <t>04 4 03 80320</t>
  </si>
  <si>
    <t>03 4 04 S4790</t>
  </si>
  <si>
    <t>04 4 04 81130</t>
  </si>
  <si>
    <t>04 4 05 82360</t>
  </si>
  <si>
    <t>03 4 01 80040</t>
  </si>
  <si>
    <t>03 4 01 80720</t>
  </si>
  <si>
    <t>03 4 02 80340</t>
  </si>
  <si>
    <t>03 4 02 82340</t>
  </si>
  <si>
    <t>03 4 02 82520</t>
  </si>
  <si>
    <t>03 4 03 81680</t>
  </si>
  <si>
    <t>03 4 05 14723</t>
  </si>
  <si>
    <t>04 4 02 80450</t>
  </si>
  <si>
    <t>04 4 02 80480</t>
  </si>
  <si>
    <t>04 4 02 82530</t>
  </si>
  <si>
    <t>04 4 02 L4670</t>
  </si>
  <si>
    <t>04 4 02 L5190</t>
  </si>
  <si>
    <t>04 4 01 80040</t>
  </si>
  <si>
    <t>04 4 01 80720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</si>
  <si>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</si>
  <si>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</si>
  <si>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</si>
  <si>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</si>
  <si>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</si>
  <si>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</si>
  <si>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</si>
  <si>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03 4 06 14780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</si>
  <si>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</si>
  <si>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</si>
  <si>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</si>
  <si>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Физическая культура</t>
  </si>
  <si>
    <t>07 4 04 80620</t>
  </si>
  <si>
    <t>07 4 04 S7690</t>
  </si>
  <si>
    <t>07 4 05 S7620</t>
  </si>
  <si>
    <t>07 4 01 82300</t>
  </si>
  <si>
    <t>07 4 02 82310</t>
  </si>
  <si>
    <t>02 4 01 83000</t>
  </si>
  <si>
    <t>01 4 20 81850</t>
  </si>
  <si>
    <t>Проведение ремонта спортивных сооружений</t>
  </si>
  <si>
    <t>07 1 P5 17680</t>
  </si>
  <si>
    <t>Уплата налогов и сборов</t>
  </si>
  <si>
    <t>Бюджетные ассигнования,              утвержденные решением о бюджете с учетом изменений на 2022год</t>
  </si>
  <si>
    <t>Бюджетные ассигнования, утвержденные сводной бюджетной росписью с учетом изменений на 2022год</t>
  </si>
  <si>
    <t>Процент исполнения к сводной бюджетной росписи с учетом изменений</t>
  </si>
  <si>
    <t>Иные бюджетнын ассигнования</t>
  </si>
  <si>
    <t>Мероприятия по развитию культуры</t>
  </si>
  <si>
    <t>Оценка имущества, признание прав и регулированиеотношений муниципальной собственности</t>
  </si>
  <si>
    <t>01 4 19 80900</t>
  </si>
  <si>
    <t>Исполнение судебных актов</t>
  </si>
  <si>
    <t>Достижение показателей деятельности органов исполнительной власти субъектов Российской Федерации</t>
  </si>
  <si>
    <t>70 0 00 55490</t>
  </si>
  <si>
    <t>Расходы на  выплаты персоналу государственных (муниципальных) органов</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</si>
  <si>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</si>
  <si>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ликвидиции чрезвычайных ситуаций</t>
  </si>
  <si>
    <t>01 4 06 81210</t>
  </si>
  <si>
    <t xml:space="preserve">03 </t>
  </si>
  <si>
    <t>Транспорт</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</si>
  <si>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</si>
  <si>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01 4 25 18540</t>
  </si>
  <si>
    <t xml:space="preserve">Модернизация школьных столовых муниципальных общеобразовательных организаций Брянской области </t>
  </si>
  <si>
    <t>03 4 02 S4770</t>
  </si>
  <si>
    <t>Реализация инициативного проекта "Благоустройство спортивной площадки  МБОУ  " Средняя общеобразовательная школа №1" г. Сельцо</t>
  </si>
  <si>
    <t>Расходы на выплаты персоналу  государственных (муниципальных) органов</t>
  </si>
  <si>
    <t>70 0 00 54490</t>
  </si>
  <si>
    <t>Членские взносы некоммерческим организациям</t>
  </si>
  <si>
    <t>01 4 01 81410</t>
  </si>
  <si>
    <t>Ликвидация несанкционированных свалок в границах городов и наиболее опасных объектов накопленного экологического вреда окружающей среде</t>
  </si>
  <si>
    <t>01 1 G1 52420</t>
  </si>
  <si>
    <t>Кассовое исполнение за   2022год</t>
  </si>
  <si>
    <t>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</si>
  <si>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EB 5179F</t>
  </si>
  <si>
    <t xml:space="preserve">Отчет об исполнении расходов, предусмотренных приложением 4 ( с учетом  изменений) к Решению Совета народных  депутатов города Сельцо " О бюджете Сельцовского городского округа Брянской области на 2022год и на плановый период 2023 и 2024 годов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и подгруппам видов расходов за 2022год"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</si>
</sst>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0"/>
      <name val="Times New Roman"/>
      <family val="1"/>
      <charset val="204"/>
    </font>
    <font>
      <sz val="10"/>
      <color rgb="FF000000"/>
      <name val="Times New Roman"/>
      <family val="1"/>
      <charset val="204"/>
    </font>
    <font>
      <b/>
      <sz val="10"/>
      <color rgb="FF000000"/>
      <name val="Arial Cyr"/>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top" wrapText="1"/>
    </xf>
    <xf numFmtId="0" fontId="5" fillId="0" borderId="1">
      <alignment vertical="top" wrapText="1"/>
    </xf>
    <xf numFmtId="0" fontId="4" fillId="0" borderId="0">
      <alignment vertical="top" wrapText="1"/>
    </xf>
  </cellStyleXfs>
  <cellXfs count="5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1" fillId="0" borderId="1" xfId="2" applyFont="1" applyFill="1" applyBorder="1" applyAlignment="1">
      <alignment horizontal="center" vertical="center" wrapText="1"/>
    </xf>
    <xf numFmtId="0" fontId="1" fillId="0" borderId="1" xfId="2" applyFont="1" applyFill="1" applyBorder="1" applyAlignment="1">
      <alignment vertical="center" wrapText="1"/>
    </xf>
    <xf numFmtId="4" fontId="1" fillId="0" borderId="1" xfId="2" applyNumberFormat="1" applyFont="1" applyFill="1" applyBorder="1" applyAlignment="1">
      <alignment horizontal="right" vertical="center" wrapText="1"/>
    </xf>
    <xf numFmtId="0" fontId="1" fillId="0" borderId="1" xfId="2" applyFont="1" applyFill="1" applyBorder="1" applyAlignment="1">
      <alignment horizontal="left" vertical="center" wrapText="1"/>
    </xf>
    <xf numFmtId="0" fontId="1" fillId="0" borderId="1" xfId="2" applyFont="1" applyFill="1" applyBorder="1" applyAlignment="1">
      <alignment vertical="top" wrapText="1"/>
    </xf>
    <xf numFmtId="4" fontId="2" fillId="0" borderId="1" xfId="2" applyNumberFormat="1" applyFont="1" applyFill="1" applyBorder="1" applyAlignment="1">
      <alignment horizontal="right" vertical="center" wrapText="1"/>
    </xf>
    <xf numFmtId="0" fontId="0" fillId="0" borderId="0" xfId="0" applyFont="1" applyFill="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0" fillId="0" borderId="0" xfId="0" applyFont="1" applyFill="1" applyAlignment="1">
      <alignment vertical="top" wrapText="1"/>
    </xf>
    <xf numFmtId="49" fontId="1" fillId="0" borderId="1" xfId="2" applyNumberFormat="1" applyFont="1" applyFill="1" applyBorder="1" applyAlignment="1">
      <alignment horizontal="center" vertical="center" wrapText="1"/>
    </xf>
    <xf numFmtId="164" fontId="1" fillId="0" borderId="1" xfId="2" applyNumberFormat="1" applyFont="1" applyFill="1" applyBorder="1" applyAlignment="1">
      <alignment horizontal="right"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1" fillId="0" borderId="1" xfId="2" applyFont="1" applyFill="1" applyBorder="1" applyAlignment="1">
      <alignment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0" fillId="0" borderId="0" xfId="0" applyFont="1" applyFill="1" applyAlignment="1">
      <alignment vertical="top" wrapText="1"/>
    </xf>
    <xf numFmtId="0" fontId="1" fillId="0" borderId="1" xfId="2" applyFont="1" applyFill="1" applyBorder="1" applyAlignment="1">
      <alignment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0" fillId="0" borderId="0" xfId="0" applyFont="1" applyFill="1" applyAlignment="1">
      <alignment vertical="top" wrapText="1"/>
    </xf>
    <xf numFmtId="2" fontId="1" fillId="0" borderId="1" xfId="2" applyNumberFormat="1" applyFont="1" applyFill="1" applyBorder="1" applyAlignment="1">
      <alignment horizontal="right" vertical="center" wrapText="1"/>
    </xf>
    <xf numFmtId="164" fontId="2" fillId="0" borderId="1" xfId="2" applyNumberFormat="1" applyFont="1" applyFill="1" applyBorder="1" applyAlignment="1">
      <alignment horizontal="right" vertical="center" wrapText="1"/>
    </xf>
    <xf numFmtId="0" fontId="1" fillId="0" borderId="1" xfId="2" applyFont="1" applyFill="1" applyBorder="1" applyAlignment="1">
      <alignment vertical="center" wrapText="1"/>
    </xf>
    <xf numFmtId="0" fontId="0" fillId="0" borderId="0" xfId="0" applyFont="1" applyFill="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cellXfs>
  <cellStyles count="3">
    <cellStyle name="xl32"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7"/>
  <sheetViews>
    <sheetView tabSelected="1" topLeftCell="A392" zoomScale="70" zoomScaleNormal="70" workbookViewId="0">
      <selection activeCell="O18" sqref="O18"/>
    </sheetView>
  </sheetViews>
  <sheetFormatPr defaultRowHeight="12.75" x14ac:dyDescent="0.2"/>
  <cols>
    <col min="1" max="1" width="45.83203125" customWidth="1"/>
    <col min="2" max="2" width="6.1640625" customWidth="1"/>
    <col min="3" max="3" width="6.33203125" customWidth="1"/>
    <col min="4" max="4" width="19.83203125" customWidth="1"/>
    <col min="5" max="5" width="9" customWidth="1"/>
    <col min="6" max="6" width="28.33203125" style="10" customWidth="1"/>
    <col min="7" max="7" width="28.33203125" style="13" customWidth="1"/>
    <col min="8" max="8" width="28.33203125" style="16" customWidth="1"/>
    <col min="9" max="9" width="25.5" customWidth="1"/>
    <col min="10" max="10" width="25.5" style="7" hidden="1" customWidth="1"/>
    <col min="11" max="11" width="25.5" style="19" hidden="1" customWidth="1"/>
    <col min="12" max="12" width="25.5" style="7" hidden="1" customWidth="1"/>
    <col min="13" max="13" width="23.1640625" hidden="1" customWidth="1"/>
    <col min="14" max="14" width="23.1640625" style="7" customWidth="1"/>
    <col min="15" max="15" width="23.1640625" style="13" customWidth="1"/>
    <col min="16" max="16" width="23.1640625" style="19" customWidth="1"/>
    <col min="17" max="17" width="26.1640625" style="7" customWidth="1"/>
  </cols>
  <sheetData>
    <row r="1" spans="1:17" x14ac:dyDescent="0.2">
      <c r="A1" t="s">
        <v>0</v>
      </c>
      <c r="F1" s="50"/>
      <c r="G1" s="50"/>
      <c r="H1" s="50"/>
      <c r="I1" s="50"/>
      <c r="J1" s="50"/>
      <c r="K1" s="50"/>
      <c r="L1" s="50"/>
      <c r="M1" s="50"/>
    </row>
    <row r="2" spans="1:17" x14ac:dyDescent="0.2">
      <c r="F2" s="51"/>
      <c r="G2" s="51"/>
      <c r="H2" s="51"/>
      <c r="I2" s="51"/>
      <c r="J2" s="51"/>
      <c r="K2" s="51"/>
      <c r="L2" s="51"/>
      <c r="M2" s="51"/>
      <c r="N2" s="8"/>
      <c r="O2" s="14"/>
      <c r="P2" s="20"/>
      <c r="Q2" s="8"/>
    </row>
    <row r="3" spans="1:17" ht="12" customHeight="1" x14ac:dyDescent="0.2">
      <c r="F3" s="51"/>
      <c r="G3" s="51"/>
      <c r="H3" s="51"/>
      <c r="I3" s="51"/>
      <c r="J3" s="51"/>
      <c r="K3" s="51"/>
      <c r="L3" s="51"/>
      <c r="M3" s="51"/>
      <c r="N3" s="8"/>
      <c r="O3" s="14"/>
      <c r="P3" s="20"/>
      <c r="Q3" s="8"/>
    </row>
    <row r="4" spans="1:17" ht="21" hidden="1" customHeight="1" x14ac:dyDescent="0.2">
      <c r="F4" s="51"/>
      <c r="G4" s="51"/>
      <c r="H4" s="51"/>
      <c r="I4" s="51"/>
      <c r="J4" s="51"/>
      <c r="K4" s="51"/>
      <c r="L4" s="51"/>
      <c r="M4" s="51"/>
      <c r="N4" s="8"/>
      <c r="O4" s="14"/>
      <c r="P4" s="20"/>
      <c r="Q4" s="8"/>
    </row>
    <row r="5" spans="1:17" ht="35.25" hidden="1" customHeight="1" x14ac:dyDescent="0.2">
      <c r="F5" s="52"/>
      <c r="G5" s="52"/>
      <c r="H5" s="52"/>
      <c r="I5" s="52"/>
      <c r="J5" s="52"/>
      <c r="K5" s="52"/>
      <c r="L5" s="52"/>
      <c r="M5" s="52"/>
      <c r="N5" s="9"/>
      <c r="O5" s="15"/>
      <c r="P5" s="21"/>
      <c r="Q5" s="9"/>
    </row>
    <row r="6" spans="1:17" ht="52.5" hidden="1" customHeight="1" x14ac:dyDescent="0.2">
      <c r="A6" s="1" t="s">
        <v>0</v>
      </c>
      <c r="B6" s="1" t="s">
        <v>0</v>
      </c>
      <c r="C6" s="2" t="s">
        <v>0</v>
      </c>
      <c r="D6" s="2" t="s">
        <v>0</v>
      </c>
      <c r="E6" s="2" t="s">
        <v>0</v>
      </c>
      <c r="F6" s="4"/>
      <c r="G6" s="4"/>
      <c r="H6" s="4"/>
      <c r="I6" s="47"/>
      <c r="J6" s="47"/>
      <c r="K6" s="47"/>
      <c r="L6" s="47"/>
      <c r="M6" s="47"/>
      <c r="N6" s="4"/>
      <c r="O6" s="4"/>
      <c r="P6" s="4"/>
      <c r="Q6" s="4"/>
    </row>
    <row r="7" spans="1:17" ht="85.5" customHeight="1" x14ac:dyDescent="0.2">
      <c r="A7" s="48" t="s">
        <v>302</v>
      </c>
      <c r="B7" s="48"/>
      <c r="C7" s="48"/>
      <c r="D7" s="48"/>
      <c r="E7" s="48"/>
      <c r="F7" s="48"/>
      <c r="G7" s="48"/>
      <c r="H7" s="48"/>
      <c r="I7" s="48"/>
      <c r="J7" s="48"/>
      <c r="K7" s="48"/>
      <c r="L7" s="48"/>
      <c r="M7" s="48"/>
      <c r="N7" s="5"/>
      <c r="O7" s="11"/>
      <c r="P7" s="17"/>
      <c r="Q7" s="5"/>
    </row>
    <row r="8" spans="1:17" ht="15" customHeight="1" x14ac:dyDescent="0.2">
      <c r="A8" s="49" t="s">
        <v>1</v>
      </c>
      <c r="B8" s="49"/>
      <c r="C8" s="49"/>
      <c r="D8" s="49"/>
      <c r="E8" s="49"/>
      <c r="F8" s="49"/>
      <c r="G8" s="49"/>
      <c r="H8" s="49"/>
      <c r="I8" s="49"/>
      <c r="J8" s="49"/>
      <c r="K8" s="49"/>
      <c r="L8" s="49"/>
      <c r="M8" s="49"/>
      <c r="N8" s="6"/>
      <c r="O8" s="12"/>
      <c r="P8" s="18"/>
      <c r="Q8" s="6"/>
    </row>
    <row r="9" spans="1:17" ht="125.25" customHeight="1" x14ac:dyDescent="0.2">
      <c r="A9" s="22" t="s">
        <v>2</v>
      </c>
      <c r="B9" s="22" t="s">
        <v>3</v>
      </c>
      <c r="C9" s="22" t="s">
        <v>4</v>
      </c>
      <c r="D9" s="22" t="s">
        <v>5</v>
      </c>
      <c r="E9" s="22" t="s">
        <v>6</v>
      </c>
      <c r="F9" s="3" t="s">
        <v>272</v>
      </c>
      <c r="G9" s="3" t="s">
        <v>273</v>
      </c>
      <c r="H9" s="3" t="s">
        <v>299</v>
      </c>
      <c r="I9" s="3" t="s">
        <v>274</v>
      </c>
    </row>
    <row r="10" spans="1:17" ht="15.75" x14ac:dyDescent="0.2">
      <c r="A10" s="22" t="s">
        <v>7</v>
      </c>
      <c r="B10" s="22" t="s">
        <v>8</v>
      </c>
      <c r="C10" s="22" t="s">
        <v>9</v>
      </c>
      <c r="D10" s="22" t="s">
        <v>10</v>
      </c>
      <c r="E10" s="22" t="s">
        <v>11</v>
      </c>
      <c r="F10" s="22" t="s">
        <v>12</v>
      </c>
      <c r="G10" s="22" t="s">
        <v>163</v>
      </c>
      <c r="H10" s="22" t="s">
        <v>62</v>
      </c>
      <c r="I10" s="22" t="s">
        <v>164</v>
      </c>
    </row>
    <row r="11" spans="1:17" ht="15.75" x14ac:dyDescent="0.2">
      <c r="A11" s="23" t="s">
        <v>13</v>
      </c>
      <c r="B11" s="22" t="s">
        <v>14</v>
      </c>
      <c r="C11" s="22" t="s">
        <v>0</v>
      </c>
      <c r="D11" s="22" t="s">
        <v>0</v>
      </c>
      <c r="E11" s="22" t="s">
        <v>0</v>
      </c>
      <c r="F11" s="24">
        <f>F12+F16+F22+F62+F66+F81+F89+F85</f>
        <v>29916260.040000003</v>
      </c>
      <c r="G11" s="24">
        <f t="shared" ref="G11:H11" si="0">G12+G16+G22+G62+G66+G81+G89+G85</f>
        <v>29856260.040000003</v>
      </c>
      <c r="H11" s="24">
        <f t="shared" si="0"/>
        <v>29321898.960000001</v>
      </c>
      <c r="I11" s="33">
        <f>H11/G11</f>
        <v>0.98210220974482099</v>
      </c>
    </row>
    <row r="12" spans="1:17" ht="63" x14ac:dyDescent="0.2">
      <c r="A12" s="23" t="s">
        <v>15</v>
      </c>
      <c r="B12" s="22" t="s">
        <v>14</v>
      </c>
      <c r="C12" s="22" t="s">
        <v>16</v>
      </c>
      <c r="D12" s="22" t="s">
        <v>0</v>
      </c>
      <c r="E12" s="22" t="s">
        <v>0</v>
      </c>
      <c r="F12" s="24">
        <f>F13</f>
        <v>1176487</v>
      </c>
      <c r="G12" s="24">
        <f t="shared" ref="G12:H14" si="1">G13</f>
        <v>1176487</v>
      </c>
      <c r="H12" s="24">
        <f t="shared" si="1"/>
        <v>1172226.7</v>
      </c>
      <c r="I12" s="33">
        <f t="shared" ref="I12:I75" si="2">H12/G12</f>
        <v>0.99637879551580255</v>
      </c>
    </row>
    <row r="13" spans="1:17" ht="31.5" x14ac:dyDescent="0.2">
      <c r="A13" s="25" t="s">
        <v>165</v>
      </c>
      <c r="B13" s="22" t="s">
        <v>14</v>
      </c>
      <c r="C13" s="22" t="s">
        <v>16</v>
      </c>
      <c r="D13" s="22" t="s">
        <v>17</v>
      </c>
      <c r="E13" s="26" t="s">
        <v>0</v>
      </c>
      <c r="F13" s="24">
        <f>F14</f>
        <v>1176487</v>
      </c>
      <c r="G13" s="24">
        <f t="shared" si="1"/>
        <v>1176487</v>
      </c>
      <c r="H13" s="24">
        <f t="shared" si="1"/>
        <v>1172226.7</v>
      </c>
      <c r="I13" s="33">
        <f t="shared" si="2"/>
        <v>0.99637879551580255</v>
      </c>
    </row>
    <row r="14" spans="1:17" ht="110.25" x14ac:dyDescent="0.2">
      <c r="A14" s="25" t="s">
        <v>18</v>
      </c>
      <c r="B14" s="22" t="s">
        <v>14</v>
      </c>
      <c r="C14" s="22" t="s">
        <v>16</v>
      </c>
      <c r="D14" s="22" t="s">
        <v>17</v>
      </c>
      <c r="E14" s="22" t="s">
        <v>19</v>
      </c>
      <c r="F14" s="24">
        <f>F15</f>
        <v>1176487</v>
      </c>
      <c r="G14" s="24">
        <f t="shared" si="1"/>
        <v>1176487</v>
      </c>
      <c r="H14" s="24">
        <f t="shared" si="1"/>
        <v>1172226.7</v>
      </c>
      <c r="I14" s="33">
        <f t="shared" si="2"/>
        <v>0.99637879551580255</v>
      </c>
    </row>
    <row r="15" spans="1:17" ht="47.25" x14ac:dyDescent="0.2">
      <c r="A15" s="25" t="s">
        <v>20</v>
      </c>
      <c r="B15" s="22" t="s">
        <v>14</v>
      </c>
      <c r="C15" s="22" t="s">
        <v>16</v>
      </c>
      <c r="D15" s="22" t="s">
        <v>17</v>
      </c>
      <c r="E15" s="22" t="s">
        <v>21</v>
      </c>
      <c r="F15" s="24">
        <v>1176487</v>
      </c>
      <c r="G15" s="24">
        <v>1176487</v>
      </c>
      <c r="H15" s="24">
        <v>1172226.7</v>
      </c>
      <c r="I15" s="33">
        <f t="shared" si="2"/>
        <v>0.99637879551580255</v>
      </c>
    </row>
    <row r="16" spans="1:17" ht="78.75" x14ac:dyDescent="0.2">
      <c r="A16" s="23" t="s">
        <v>22</v>
      </c>
      <c r="B16" s="22" t="s">
        <v>14</v>
      </c>
      <c r="C16" s="22" t="s">
        <v>23</v>
      </c>
      <c r="D16" s="22" t="s">
        <v>0</v>
      </c>
      <c r="E16" s="22" t="s">
        <v>0</v>
      </c>
      <c r="F16" s="24">
        <f>F17</f>
        <v>933953</v>
      </c>
      <c r="G16" s="24">
        <f t="shared" ref="G16:H16" si="3">G17</f>
        <v>933953</v>
      </c>
      <c r="H16" s="24">
        <f t="shared" si="3"/>
        <v>929960.21</v>
      </c>
      <c r="I16" s="33">
        <f t="shared" si="2"/>
        <v>0.9957248491091093</v>
      </c>
    </row>
    <row r="17" spans="1:9" ht="47.25" x14ac:dyDescent="0.2">
      <c r="A17" s="25" t="s">
        <v>24</v>
      </c>
      <c r="B17" s="22" t="s">
        <v>14</v>
      </c>
      <c r="C17" s="22" t="s">
        <v>23</v>
      </c>
      <c r="D17" s="22" t="s">
        <v>25</v>
      </c>
      <c r="E17" s="26" t="s">
        <v>0</v>
      </c>
      <c r="F17" s="24">
        <f>F18+F20</f>
        <v>933953</v>
      </c>
      <c r="G17" s="24">
        <f t="shared" ref="G17:H17" si="4">G18+G20</f>
        <v>933953</v>
      </c>
      <c r="H17" s="24">
        <f t="shared" si="4"/>
        <v>929960.21</v>
      </c>
      <c r="I17" s="33">
        <f t="shared" si="2"/>
        <v>0.9957248491091093</v>
      </c>
    </row>
    <row r="18" spans="1:9" ht="110.25" x14ac:dyDescent="0.2">
      <c r="A18" s="25" t="s">
        <v>18</v>
      </c>
      <c r="B18" s="22" t="s">
        <v>14</v>
      </c>
      <c r="C18" s="22" t="s">
        <v>23</v>
      </c>
      <c r="D18" s="22" t="s">
        <v>25</v>
      </c>
      <c r="E18" s="22" t="s">
        <v>19</v>
      </c>
      <c r="F18" s="24">
        <f>F19</f>
        <v>793378</v>
      </c>
      <c r="G18" s="24">
        <f t="shared" ref="G18:H18" si="5">G19</f>
        <v>793378</v>
      </c>
      <c r="H18" s="24">
        <f t="shared" si="5"/>
        <v>790961.61</v>
      </c>
      <c r="I18" s="33">
        <f t="shared" si="2"/>
        <v>0.99695430173259147</v>
      </c>
    </row>
    <row r="19" spans="1:9" ht="47.25" x14ac:dyDescent="0.2">
      <c r="A19" s="25" t="s">
        <v>20</v>
      </c>
      <c r="B19" s="22" t="s">
        <v>14</v>
      </c>
      <c r="C19" s="22" t="s">
        <v>23</v>
      </c>
      <c r="D19" s="22" t="s">
        <v>25</v>
      </c>
      <c r="E19" s="22" t="s">
        <v>21</v>
      </c>
      <c r="F19" s="24">
        <v>793378</v>
      </c>
      <c r="G19" s="24">
        <v>793378</v>
      </c>
      <c r="H19" s="24">
        <v>790961.61</v>
      </c>
      <c r="I19" s="33">
        <f t="shared" si="2"/>
        <v>0.99695430173259147</v>
      </c>
    </row>
    <row r="20" spans="1:9" ht="47.25" x14ac:dyDescent="0.2">
      <c r="A20" s="25" t="s">
        <v>26</v>
      </c>
      <c r="B20" s="22" t="s">
        <v>14</v>
      </c>
      <c r="C20" s="22" t="s">
        <v>23</v>
      </c>
      <c r="D20" s="22" t="s">
        <v>25</v>
      </c>
      <c r="E20" s="22" t="s">
        <v>27</v>
      </c>
      <c r="F20" s="24">
        <f>F21</f>
        <v>140575</v>
      </c>
      <c r="G20" s="24">
        <f t="shared" ref="G20:H20" si="6">G21</f>
        <v>140575</v>
      </c>
      <c r="H20" s="24">
        <f t="shared" si="6"/>
        <v>138998.6</v>
      </c>
      <c r="I20" s="33">
        <f t="shared" si="2"/>
        <v>0.98878605726480528</v>
      </c>
    </row>
    <row r="21" spans="1:9" ht="47.25" x14ac:dyDescent="0.2">
      <c r="A21" s="25" t="s">
        <v>28</v>
      </c>
      <c r="B21" s="22" t="s">
        <v>14</v>
      </c>
      <c r="C21" s="22" t="s">
        <v>23</v>
      </c>
      <c r="D21" s="22" t="s">
        <v>25</v>
      </c>
      <c r="E21" s="22" t="s">
        <v>29</v>
      </c>
      <c r="F21" s="24">
        <v>140575</v>
      </c>
      <c r="G21" s="24">
        <v>140575</v>
      </c>
      <c r="H21" s="24">
        <v>138998.6</v>
      </c>
      <c r="I21" s="33">
        <f t="shared" si="2"/>
        <v>0.98878605726480528</v>
      </c>
    </row>
    <row r="22" spans="1:9" ht="94.5" x14ac:dyDescent="0.2">
      <c r="A22" s="23" t="s">
        <v>30</v>
      </c>
      <c r="B22" s="22" t="s">
        <v>14</v>
      </c>
      <c r="C22" s="22" t="s">
        <v>31</v>
      </c>
      <c r="D22" s="22" t="s">
        <v>0</v>
      </c>
      <c r="E22" s="22" t="s">
        <v>0</v>
      </c>
      <c r="F22" s="24">
        <f>F23+F26+F33+F36+F46+F49+F41+F54+F59</f>
        <v>18188669.699999999</v>
      </c>
      <c r="G22" s="24">
        <f t="shared" ref="G22:H22" si="7">G23+G26+G33+G36+G46+G49+G41+G54+G59</f>
        <v>18188669.699999999</v>
      </c>
      <c r="H22" s="24">
        <f t="shared" si="7"/>
        <v>17827667.800000001</v>
      </c>
      <c r="I22" s="33">
        <f t="shared" si="2"/>
        <v>0.98015237475008965</v>
      </c>
    </row>
    <row r="23" spans="1:9" ht="63" x14ac:dyDescent="0.2">
      <c r="A23" s="25" t="s">
        <v>166</v>
      </c>
      <c r="B23" s="22" t="s">
        <v>14</v>
      </c>
      <c r="C23" s="22" t="s">
        <v>31</v>
      </c>
      <c r="D23" s="22" t="s">
        <v>167</v>
      </c>
      <c r="E23" s="26" t="s">
        <v>0</v>
      </c>
      <c r="F23" s="24">
        <f>F24</f>
        <v>1563850</v>
      </c>
      <c r="G23" s="24">
        <f t="shared" ref="G23:H24" si="8">G24</f>
        <v>1563850</v>
      </c>
      <c r="H23" s="24">
        <f t="shared" si="8"/>
        <v>1549057.6</v>
      </c>
      <c r="I23" s="33">
        <f t="shared" si="2"/>
        <v>0.99054103654442571</v>
      </c>
    </row>
    <row r="24" spans="1:9" ht="110.25" x14ac:dyDescent="0.2">
      <c r="A24" s="25" t="s">
        <v>18</v>
      </c>
      <c r="B24" s="22" t="s">
        <v>14</v>
      </c>
      <c r="C24" s="22" t="s">
        <v>31</v>
      </c>
      <c r="D24" s="22" t="s">
        <v>167</v>
      </c>
      <c r="E24" s="22" t="s">
        <v>19</v>
      </c>
      <c r="F24" s="24">
        <f>F25</f>
        <v>1563850</v>
      </c>
      <c r="G24" s="24">
        <f t="shared" si="8"/>
        <v>1563850</v>
      </c>
      <c r="H24" s="24">
        <f t="shared" si="8"/>
        <v>1549057.6</v>
      </c>
      <c r="I24" s="33">
        <f t="shared" si="2"/>
        <v>0.99054103654442571</v>
      </c>
    </row>
    <row r="25" spans="1:9" ht="47.25" x14ac:dyDescent="0.2">
      <c r="A25" s="25" t="s">
        <v>20</v>
      </c>
      <c r="B25" s="22" t="s">
        <v>14</v>
      </c>
      <c r="C25" s="22" t="s">
        <v>31</v>
      </c>
      <c r="D25" s="22" t="s">
        <v>167</v>
      </c>
      <c r="E25" s="22" t="s">
        <v>21</v>
      </c>
      <c r="F25" s="24">
        <v>1563850</v>
      </c>
      <c r="G25" s="24">
        <v>1563850</v>
      </c>
      <c r="H25" s="24">
        <v>1549057.6</v>
      </c>
      <c r="I25" s="33">
        <f t="shared" si="2"/>
        <v>0.99054103654442571</v>
      </c>
    </row>
    <row r="26" spans="1:9" ht="47.25" x14ac:dyDescent="0.2">
      <c r="A26" s="25" t="s">
        <v>168</v>
      </c>
      <c r="B26" s="22" t="s">
        <v>14</v>
      </c>
      <c r="C26" s="22" t="s">
        <v>31</v>
      </c>
      <c r="D26" s="22" t="s">
        <v>169</v>
      </c>
      <c r="E26" s="26" t="s">
        <v>0</v>
      </c>
      <c r="F26" s="24">
        <f>F27+F29+F31</f>
        <v>13708405.879999999</v>
      </c>
      <c r="G26" s="24">
        <f t="shared" ref="G26:H26" si="9">G27+G29+G31</f>
        <v>13708405.879999999</v>
      </c>
      <c r="H26" s="24">
        <f t="shared" si="9"/>
        <v>13501988.020000001</v>
      </c>
      <c r="I26" s="33">
        <f t="shared" si="2"/>
        <v>0.98494224187648594</v>
      </c>
    </row>
    <row r="27" spans="1:9" ht="110.25" x14ac:dyDescent="0.2">
      <c r="A27" s="25" t="s">
        <v>18</v>
      </c>
      <c r="B27" s="22" t="s">
        <v>14</v>
      </c>
      <c r="C27" s="22" t="s">
        <v>31</v>
      </c>
      <c r="D27" s="22" t="s">
        <v>169</v>
      </c>
      <c r="E27" s="22" t="s">
        <v>19</v>
      </c>
      <c r="F27" s="24">
        <f>F28</f>
        <v>11704441.199999999</v>
      </c>
      <c r="G27" s="24">
        <f t="shared" ref="G27:H27" si="10">G28</f>
        <v>11704441.199999999</v>
      </c>
      <c r="H27" s="24">
        <f t="shared" si="10"/>
        <v>11610819.550000001</v>
      </c>
      <c r="I27" s="33">
        <f t="shared" si="2"/>
        <v>0.99200118584046559</v>
      </c>
    </row>
    <row r="28" spans="1:9" ht="47.25" x14ac:dyDescent="0.2">
      <c r="A28" s="25" t="s">
        <v>20</v>
      </c>
      <c r="B28" s="22" t="s">
        <v>14</v>
      </c>
      <c r="C28" s="22" t="s">
        <v>31</v>
      </c>
      <c r="D28" s="22" t="s">
        <v>169</v>
      </c>
      <c r="E28" s="22" t="s">
        <v>21</v>
      </c>
      <c r="F28" s="24">
        <v>11704441.199999999</v>
      </c>
      <c r="G28" s="24">
        <v>11704441.199999999</v>
      </c>
      <c r="H28" s="24">
        <v>11610819.550000001</v>
      </c>
      <c r="I28" s="33">
        <f t="shared" si="2"/>
        <v>0.99200118584046559</v>
      </c>
    </row>
    <row r="29" spans="1:9" ht="47.25" x14ac:dyDescent="0.2">
      <c r="A29" s="25" t="s">
        <v>26</v>
      </c>
      <c r="B29" s="22" t="s">
        <v>14</v>
      </c>
      <c r="C29" s="22" t="s">
        <v>31</v>
      </c>
      <c r="D29" s="22" t="s">
        <v>169</v>
      </c>
      <c r="E29" s="22" t="s">
        <v>27</v>
      </c>
      <c r="F29" s="24">
        <f>F30</f>
        <v>1983411.68</v>
      </c>
      <c r="G29" s="24">
        <f t="shared" ref="G29:H29" si="11">G30</f>
        <v>1983411.68</v>
      </c>
      <c r="H29" s="24">
        <f t="shared" si="11"/>
        <v>1870963.47</v>
      </c>
      <c r="I29" s="33">
        <f t="shared" si="2"/>
        <v>0.94330566309864627</v>
      </c>
    </row>
    <row r="30" spans="1:9" ht="47.25" x14ac:dyDescent="0.2">
      <c r="A30" s="25" t="s">
        <v>28</v>
      </c>
      <c r="B30" s="22" t="s">
        <v>14</v>
      </c>
      <c r="C30" s="22" t="s">
        <v>31</v>
      </c>
      <c r="D30" s="22" t="s">
        <v>169</v>
      </c>
      <c r="E30" s="22" t="s">
        <v>29</v>
      </c>
      <c r="F30" s="24">
        <v>1983411.68</v>
      </c>
      <c r="G30" s="24">
        <v>1983411.68</v>
      </c>
      <c r="H30" s="24">
        <v>1870963.47</v>
      </c>
      <c r="I30" s="33">
        <f t="shared" si="2"/>
        <v>0.94330566309864627</v>
      </c>
    </row>
    <row r="31" spans="1:9" ht="15.75" x14ac:dyDescent="0.2">
      <c r="A31" s="25" t="s">
        <v>32</v>
      </c>
      <c r="B31" s="22" t="s">
        <v>14</v>
      </c>
      <c r="C31" s="22" t="s">
        <v>31</v>
      </c>
      <c r="D31" s="22" t="s">
        <v>169</v>
      </c>
      <c r="E31" s="22" t="s">
        <v>33</v>
      </c>
      <c r="F31" s="24">
        <f>F32</f>
        <v>20553</v>
      </c>
      <c r="G31" s="24">
        <f t="shared" ref="G31:H31" si="12">G32</f>
        <v>20553</v>
      </c>
      <c r="H31" s="24">
        <f t="shared" si="12"/>
        <v>20205</v>
      </c>
      <c r="I31" s="33">
        <f t="shared" si="2"/>
        <v>0.9830681652313531</v>
      </c>
    </row>
    <row r="32" spans="1:9" ht="31.5" x14ac:dyDescent="0.2">
      <c r="A32" s="25" t="s">
        <v>34</v>
      </c>
      <c r="B32" s="22" t="s">
        <v>14</v>
      </c>
      <c r="C32" s="22" t="s">
        <v>31</v>
      </c>
      <c r="D32" s="22" t="s">
        <v>169</v>
      </c>
      <c r="E32" s="22" t="s">
        <v>35</v>
      </c>
      <c r="F32" s="24">
        <v>20553</v>
      </c>
      <c r="G32" s="24">
        <v>20553</v>
      </c>
      <c r="H32" s="24">
        <v>20205</v>
      </c>
      <c r="I32" s="33">
        <f t="shared" si="2"/>
        <v>0.9830681652313531</v>
      </c>
    </row>
    <row r="33" spans="1:9" ht="47.25" x14ac:dyDescent="0.2">
      <c r="A33" s="25" t="s">
        <v>170</v>
      </c>
      <c r="B33" s="22" t="s">
        <v>14</v>
      </c>
      <c r="C33" s="22" t="s">
        <v>31</v>
      </c>
      <c r="D33" s="22" t="s">
        <v>171</v>
      </c>
      <c r="E33" s="26" t="s">
        <v>0</v>
      </c>
      <c r="F33" s="24">
        <f>F34</f>
        <v>70000</v>
      </c>
      <c r="G33" s="24">
        <f t="shared" ref="G33:H34" si="13">G34</f>
        <v>70000</v>
      </c>
      <c r="H33" s="24">
        <f t="shared" si="13"/>
        <v>70000</v>
      </c>
      <c r="I33" s="33">
        <f t="shared" si="2"/>
        <v>1</v>
      </c>
    </row>
    <row r="34" spans="1:9" ht="47.25" x14ac:dyDescent="0.2">
      <c r="A34" s="25" t="s">
        <v>26</v>
      </c>
      <c r="B34" s="22" t="s">
        <v>14</v>
      </c>
      <c r="C34" s="22" t="s">
        <v>31</v>
      </c>
      <c r="D34" s="22" t="s">
        <v>171</v>
      </c>
      <c r="E34" s="22" t="s">
        <v>27</v>
      </c>
      <c r="F34" s="24">
        <f>F35</f>
        <v>70000</v>
      </c>
      <c r="G34" s="24">
        <f t="shared" si="13"/>
        <v>70000</v>
      </c>
      <c r="H34" s="24">
        <f t="shared" si="13"/>
        <v>70000</v>
      </c>
      <c r="I34" s="33">
        <f t="shared" si="2"/>
        <v>1</v>
      </c>
    </row>
    <row r="35" spans="1:9" ht="47.25" x14ac:dyDescent="0.2">
      <c r="A35" s="25" t="s">
        <v>28</v>
      </c>
      <c r="B35" s="22" t="s">
        <v>14</v>
      </c>
      <c r="C35" s="22" t="s">
        <v>31</v>
      </c>
      <c r="D35" s="22" t="s">
        <v>171</v>
      </c>
      <c r="E35" s="22" t="s">
        <v>29</v>
      </c>
      <c r="F35" s="24">
        <v>70000</v>
      </c>
      <c r="G35" s="24">
        <v>70000</v>
      </c>
      <c r="H35" s="24">
        <v>70000</v>
      </c>
      <c r="I35" s="33">
        <f t="shared" si="2"/>
        <v>1</v>
      </c>
    </row>
    <row r="36" spans="1:9" ht="283.5" x14ac:dyDescent="0.2">
      <c r="A36" s="25" t="s">
        <v>172</v>
      </c>
      <c r="B36" s="22" t="s">
        <v>14</v>
      </c>
      <c r="C36" s="22" t="s">
        <v>31</v>
      </c>
      <c r="D36" s="22" t="s">
        <v>173</v>
      </c>
      <c r="E36" s="26" t="s">
        <v>0</v>
      </c>
      <c r="F36" s="24">
        <f>F37+F39</f>
        <v>783270</v>
      </c>
      <c r="G36" s="24">
        <f t="shared" ref="G36:H36" si="14">G37+G39</f>
        <v>783270</v>
      </c>
      <c r="H36" s="24">
        <f t="shared" si="14"/>
        <v>783270</v>
      </c>
      <c r="I36" s="33">
        <f t="shared" si="2"/>
        <v>1</v>
      </c>
    </row>
    <row r="37" spans="1:9" ht="110.25" x14ac:dyDescent="0.2">
      <c r="A37" s="25" t="s">
        <v>18</v>
      </c>
      <c r="B37" s="22" t="s">
        <v>14</v>
      </c>
      <c r="C37" s="22" t="s">
        <v>31</v>
      </c>
      <c r="D37" s="22" t="s">
        <v>173</v>
      </c>
      <c r="E37" s="22" t="s">
        <v>19</v>
      </c>
      <c r="F37" s="24">
        <f>F38</f>
        <v>584761.51</v>
      </c>
      <c r="G37" s="24">
        <f t="shared" ref="G37:H37" si="15">G38</f>
        <v>584761.51</v>
      </c>
      <c r="H37" s="24">
        <f t="shared" si="15"/>
        <v>584761.51</v>
      </c>
      <c r="I37" s="33">
        <f t="shared" si="2"/>
        <v>1</v>
      </c>
    </row>
    <row r="38" spans="1:9" ht="47.25" x14ac:dyDescent="0.2">
      <c r="A38" s="25" t="s">
        <v>20</v>
      </c>
      <c r="B38" s="22" t="s">
        <v>14</v>
      </c>
      <c r="C38" s="22" t="s">
        <v>31</v>
      </c>
      <c r="D38" s="22" t="s">
        <v>173</v>
      </c>
      <c r="E38" s="22" t="s">
        <v>21</v>
      </c>
      <c r="F38" s="24">
        <v>584761.51</v>
      </c>
      <c r="G38" s="24">
        <v>584761.51</v>
      </c>
      <c r="H38" s="24">
        <v>584761.51</v>
      </c>
      <c r="I38" s="33">
        <f t="shared" si="2"/>
        <v>1</v>
      </c>
    </row>
    <row r="39" spans="1:9" ht="47.25" x14ac:dyDescent="0.2">
      <c r="A39" s="25" t="s">
        <v>26</v>
      </c>
      <c r="B39" s="22" t="s">
        <v>14</v>
      </c>
      <c r="C39" s="22" t="s">
        <v>31</v>
      </c>
      <c r="D39" s="22" t="s">
        <v>173</v>
      </c>
      <c r="E39" s="22" t="s">
        <v>27</v>
      </c>
      <c r="F39" s="24">
        <f>F40</f>
        <v>198508.49</v>
      </c>
      <c r="G39" s="24">
        <f t="shared" ref="G39:H39" si="16">G40</f>
        <v>198508.49</v>
      </c>
      <c r="H39" s="24">
        <f t="shared" si="16"/>
        <v>198508.49</v>
      </c>
      <c r="I39" s="33">
        <f t="shared" si="2"/>
        <v>1</v>
      </c>
    </row>
    <row r="40" spans="1:9" ht="47.25" x14ac:dyDescent="0.2">
      <c r="A40" s="25" t="s">
        <v>28</v>
      </c>
      <c r="B40" s="22" t="s">
        <v>14</v>
      </c>
      <c r="C40" s="22" t="s">
        <v>31</v>
      </c>
      <c r="D40" s="22" t="s">
        <v>173</v>
      </c>
      <c r="E40" s="22" t="s">
        <v>29</v>
      </c>
      <c r="F40" s="24">
        <v>198508.49</v>
      </c>
      <c r="G40" s="24">
        <v>198508.49</v>
      </c>
      <c r="H40" s="24">
        <v>198508.49</v>
      </c>
      <c r="I40" s="33">
        <f t="shared" si="2"/>
        <v>1</v>
      </c>
    </row>
    <row r="41" spans="1:9" ht="267.75" x14ac:dyDescent="0.2">
      <c r="A41" s="25" t="s">
        <v>174</v>
      </c>
      <c r="B41" s="22" t="s">
        <v>14</v>
      </c>
      <c r="C41" s="22" t="s">
        <v>31</v>
      </c>
      <c r="D41" s="22" t="s">
        <v>175</v>
      </c>
      <c r="E41" s="26" t="s">
        <v>0</v>
      </c>
      <c r="F41" s="24">
        <f>F42+F44</f>
        <v>522180</v>
      </c>
      <c r="G41" s="24">
        <f t="shared" ref="G41:H41" si="17">G42+G44</f>
        <v>522180</v>
      </c>
      <c r="H41" s="24">
        <f t="shared" si="17"/>
        <v>522180</v>
      </c>
      <c r="I41" s="33">
        <f t="shared" si="2"/>
        <v>1</v>
      </c>
    </row>
    <row r="42" spans="1:9" ht="110.25" x14ac:dyDescent="0.2">
      <c r="A42" s="25" t="s">
        <v>18</v>
      </c>
      <c r="B42" s="22" t="s">
        <v>14</v>
      </c>
      <c r="C42" s="22" t="s">
        <v>31</v>
      </c>
      <c r="D42" s="22" t="s">
        <v>175</v>
      </c>
      <c r="E42" s="22" t="s">
        <v>19</v>
      </c>
      <c r="F42" s="24">
        <f>F43</f>
        <v>307770.15000000002</v>
      </c>
      <c r="G42" s="24">
        <f t="shared" ref="G42:H42" si="18">G43</f>
        <v>307770.15000000002</v>
      </c>
      <c r="H42" s="24">
        <f t="shared" si="18"/>
        <v>307770.15000000002</v>
      </c>
      <c r="I42" s="33">
        <f t="shared" si="2"/>
        <v>1</v>
      </c>
    </row>
    <row r="43" spans="1:9" ht="47.25" x14ac:dyDescent="0.2">
      <c r="A43" s="25" t="s">
        <v>20</v>
      </c>
      <c r="B43" s="22" t="s">
        <v>14</v>
      </c>
      <c r="C43" s="22" t="s">
        <v>31</v>
      </c>
      <c r="D43" s="22" t="s">
        <v>175</v>
      </c>
      <c r="E43" s="22" t="s">
        <v>21</v>
      </c>
      <c r="F43" s="24">
        <v>307770.15000000002</v>
      </c>
      <c r="G43" s="24">
        <v>307770.15000000002</v>
      </c>
      <c r="H43" s="24">
        <v>307770.15000000002</v>
      </c>
      <c r="I43" s="33">
        <f t="shared" si="2"/>
        <v>1</v>
      </c>
    </row>
    <row r="44" spans="1:9" ht="47.25" x14ac:dyDescent="0.2">
      <c r="A44" s="25" t="s">
        <v>26</v>
      </c>
      <c r="B44" s="22" t="s">
        <v>14</v>
      </c>
      <c r="C44" s="22" t="s">
        <v>31</v>
      </c>
      <c r="D44" s="22" t="s">
        <v>175</v>
      </c>
      <c r="E44" s="22" t="s">
        <v>27</v>
      </c>
      <c r="F44" s="24">
        <f>F45</f>
        <v>214409.85</v>
      </c>
      <c r="G44" s="24">
        <f t="shared" ref="G44:H44" si="19">G45</f>
        <v>214409.85</v>
      </c>
      <c r="H44" s="24">
        <f t="shared" si="19"/>
        <v>214409.85</v>
      </c>
      <c r="I44" s="33">
        <f t="shared" si="2"/>
        <v>1</v>
      </c>
    </row>
    <row r="45" spans="1:9" ht="47.25" x14ac:dyDescent="0.2">
      <c r="A45" s="25" t="s">
        <v>28</v>
      </c>
      <c r="B45" s="22" t="s">
        <v>14</v>
      </c>
      <c r="C45" s="22" t="s">
        <v>31</v>
      </c>
      <c r="D45" s="22" t="s">
        <v>175</v>
      </c>
      <c r="E45" s="22" t="s">
        <v>29</v>
      </c>
      <c r="F45" s="24">
        <v>214409.85</v>
      </c>
      <c r="G45" s="24">
        <v>214409.85</v>
      </c>
      <c r="H45" s="24">
        <v>214409.85</v>
      </c>
      <c r="I45" s="33">
        <f t="shared" si="2"/>
        <v>1</v>
      </c>
    </row>
    <row r="46" spans="1:9" ht="315" x14ac:dyDescent="0.2">
      <c r="A46" s="25" t="s">
        <v>176</v>
      </c>
      <c r="B46" s="22" t="s">
        <v>14</v>
      </c>
      <c r="C46" s="22" t="s">
        <v>31</v>
      </c>
      <c r="D46" s="22" t="s">
        <v>177</v>
      </c>
      <c r="E46" s="26" t="s">
        <v>0</v>
      </c>
      <c r="F46" s="24">
        <f>F47</f>
        <v>200</v>
      </c>
      <c r="G46" s="24">
        <f t="shared" ref="G46:H47" si="20">G47</f>
        <v>200</v>
      </c>
      <c r="H46" s="24">
        <f t="shared" si="20"/>
        <v>200</v>
      </c>
      <c r="I46" s="33">
        <f t="shared" si="2"/>
        <v>1</v>
      </c>
    </row>
    <row r="47" spans="1:9" ht="47.25" x14ac:dyDescent="0.2">
      <c r="A47" s="25" t="s">
        <v>26</v>
      </c>
      <c r="B47" s="22" t="s">
        <v>14</v>
      </c>
      <c r="C47" s="22" t="s">
        <v>31</v>
      </c>
      <c r="D47" s="22" t="s">
        <v>177</v>
      </c>
      <c r="E47" s="22" t="s">
        <v>27</v>
      </c>
      <c r="F47" s="24">
        <f>F48</f>
        <v>200</v>
      </c>
      <c r="G47" s="24">
        <f t="shared" si="20"/>
        <v>200</v>
      </c>
      <c r="H47" s="24">
        <f t="shared" si="20"/>
        <v>200</v>
      </c>
      <c r="I47" s="33">
        <f t="shared" si="2"/>
        <v>1</v>
      </c>
    </row>
    <row r="48" spans="1:9" ht="47.25" x14ac:dyDescent="0.2">
      <c r="A48" s="25" t="s">
        <v>28</v>
      </c>
      <c r="B48" s="22" t="s">
        <v>14</v>
      </c>
      <c r="C48" s="22" t="s">
        <v>31</v>
      </c>
      <c r="D48" s="22" t="s">
        <v>177</v>
      </c>
      <c r="E48" s="22" t="s">
        <v>29</v>
      </c>
      <c r="F48" s="24">
        <v>200</v>
      </c>
      <c r="G48" s="24">
        <v>200</v>
      </c>
      <c r="H48" s="24">
        <v>200</v>
      </c>
      <c r="I48" s="33">
        <f t="shared" si="2"/>
        <v>1</v>
      </c>
    </row>
    <row r="49" spans="1:9" ht="78.75" x14ac:dyDescent="0.2">
      <c r="A49" s="25" t="s">
        <v>69</v>
      </c>
      <c r="B49" s="22" t="s">
        <v>14</v>
      </c>
      <c r="C49" s="22" t="s">
        <v>31</v>
      </c>
      <c r="D49" s="22" t="s">
        <v>178</v>
      </c>
      <c r="E49" s="26" t="s">
        <v>0</v>
      </c>
      <c r="F49" s="24">
        <f>F50+F52</f>
        <v>261090</v>
      </c>
      <c r="G49" s="24">
        <f t="shared" ref="G49:H49" si="21">G50+G52</f>
        <v>261090</v>
      </c>
      <c r="H49" s="24">
        <f t="shared" si="21"/>
        <v>261090</v>
      </c>
      <c r="I49" s="33">
        <f t="shared" si="2"/>
        <v>1</v>
      </c>
    </row>
    <row r="50" spans="1:9" ht="110.25" x14ac:dyDescent="0.2">
      <c r="A50" s="25" t="s">
        <v>18</v>
      </c>
      <c r="B50" s="22" t="s">
        <v>14</v>
      </c>
      <c r="C50" s="22" t="s">
        <v>31</v>
      </c>
      <c r="D50" s="22" t="s">
        <v>178</v>
      </c>
      <c r="E50" s="22" t="s">
        <v>19</v>
      </c>
      <c r="F50" s="24">
        <f>F51</f>
        <v>164131.68</v>
      </c>
      <c r="G50" s="24">
        <f t="shared" ref="G50:H50" si="22">G51</f>
        <v>164131.68</v>
      </c>
      <c r="H50" s="24">
        <f t="shared" si="22"/>
        <v>164131.68</v>
      </c>
      <c r="I50" s="33">
        <f t="shared" si="2"/>
        <v>1</v>
      </c>
    </row>
    <row r="51" spans="1:9" ht="47.25" x14ac:dyDescent="0.2">
      <c r="A51" s="25" t="s">
        <v>20</v>
      </c>
      <c r="B51" s="22" t="s">
        <v>14</v>
      </c>
      <c r="C51" s="22" t="s">
        <v>31</v>
      </c>
      <c r="D51" s="22" t="s">
        <v>178</v>
      </c>
      <c r="E51" s="22" t="s">
        <v>21</v>
      </c>
      <c r="F51" s="24">
        <v>164131.68</v>
      </c>
      <c r="G51" s="24">
        <v>164131.68</v>
      </c>
      <c r="H51" s="24">
        <v>164131.68</v>
      </c>
      <c r="I51" s="33">
        <f t="shared" si="2"/>
        <v>1</v>
      </c>
    </row>
    <row r="52" spans="1:9" ht="47.25" x14ac:dyDescent="0.2">
      <c r="A52" s="25" t="s">
        <v>26</v>
      </c>
      <c r="B52" s="22" t="s">
        <v>14</v>
      </c>
      <c r="C52" s="22" t="s">
        <v>31</v>
      </c>
      <c r="D52" s="22" t="s">
        <v>178</v>
      </c>
      <c r="E52" s="22" t="s">
        <v>27</v>
      </c>
      <c r="F52" s="24">
        <f>F53</f>
        <v>96958.32</v>
      </c>
      <c r="G52" s="24">
        <f t="shared" ref="G52:H52" si="23">G53</f>
        <v>96958.32</v>
      </c>
      <c r="H52" s="24">
        <f t="shared" si="23"/>
        <v>96958.32</v>
      </c>
      <c r="I52" s="33">
        <f t="shared" si="2"/>
        <v>1</v>
      </c>
    </row>
    <row r="53" spans="1:9" ht="47.25" x14ac:dyDescent="0.2">
      <c r="A53" s="25" t="s">
        <v>28</v>
      </c>
      <c r="B53" s="22" t="s">
        <v>14</v>
      </c>
      <c r="C53" s="22" t="s">
        <v>31</v>
      </c>
      <c r="D53" s="22" t="s">
        <v>178</v>
      </c>
      <c r="E53" s="22" t="s">
        <v>29</v>
      </c>
      <c r="F53" s="24">
        <v>96958.32</v>
      </c>
      <c r="G53" s="24">
        <v>96958.32</v>
      </c>
      <c r="H53" s="24">
        <v>96958.32</v>
      </c>
      <c r="I53" s="33">
        <f t="shared" si="2"/>
        <v>1</v>
      </c>
    </row>
    <row r="54" spans="1:9" ht="63" x14ac:dyDescent="0.2">
      <c r="A54" s="25" t="s">
        <v>179</v>
      </c>
      <c r="B54" s="22" t="s">
        <v>14</v>
      </c>
      <c r="C54" s="22" t="s">
        <v>31</v>
      </c>
      <c r="D54" s="22" t="s">
        <v>180</v>
      </c>
      <c r="E54" s="26" t="s">
        <v>0</v>
      </c>
      <c r="F54" s="24">
        <f>F55+F57</f>
        <v>1044360</v>
      </c>
      <c r="G54" s="24">
        <f t="shared" ref="G54:H54" si="24">G55+G57</f>
        <v>1044360</v>
      </c>
      <c r="H54" s="24">
        <f t="shared" si="24"/>
        <v>904568.3600000001</v>
      </c>
      <c r="I54" s="33">
        <f t="shared" si="2"/>
        <v>0.86614611819679044</v>
      </c>
    </row>
    <row r="55" spans="1:9" ht="110.25" x14ac:dyDescent="0.2">
      <c r="A55" s="25" t="s">
        <v>18</v>
      </c>
      <c r="B55" s="22" t="s">
        <v>14</v>
      </c>
      <c r="C55" s="22" t="s">
        <v>31</v>
      </c>
      <c r="D55" s="22" t="s">
        <v>180</v>
      </c>
      <c r="E55" s="22" t="s">
        <v>19</v>
      </c>
      <c r="F55" s="24">
        <f>F56</f>
        <v>699178</v>
      </c>
      <c r="G55" s="24">
        <f t="shared" ref="G55:H55" si="25">G56</f>
        <v>699178</v>
      </c>
      <c r="H55" s="24">
        <f t="shared" si="25"/>
        <v>610742.04</v>
      </c>
      <c r="I55" s="33">
        <f t="shared" si="2"/>
        <v>0.87351438403382264</v>
      </c>
    </row>
    <row r="56" spans="1:9" ht="47.25" x14ac:dyDescent="0.2">
      <c r="A56" s="25" t="s">
        <v>20</v>
      </c>
      <c r="B56" s="22" t="s">
        <v>14</v>
      </c>
      <c r="C56" s="22" t="s">
        <v>31</v>
      </c>
      <c r="D56" s="22" t="s">
        <v>180</v>
      </c>
      <c r="E56" s="22" t="s">
        <v>21</v>
      </c>
      <c r="F56" s="24">
        <v>699178</v>
      </c>
      <c r="G56" s="24">
        <v>699178</v>
      </c>
      <c r="H56" s="24">
        <v>610742.04</v>
      </c>
      <c r="I56" s="33">
        <f t="shared" si="2"/>
        <v>0.87351438403382264</v>
      </c>
    </row>
    <row r="57" spans="1:9" ht="47.25" x14ac:dyDescent="0.2">
      <c r="A57" s="25" t="s">
        <v>26</v>
      </c>
      <c r="B57" s="22" t="s">
        <v>14</v>
      </c>
      <c r="C57" s="22" t="s">
        <v>31</v>
      </c>
      <c r="D57" s="22" t="s">
        <v>180</v>
      </c>
      <c r="E57" s="22" t="s">
        <v>27</v>
      </c>
      <c r="F57" s="24">
        <f>F58</f>
        <v>345182</v>
      </c>
      <c r="G57" s="24">
        <f t="shared" ref="G57:H57" si="26">G58</f>
        <v>345182</v>
      </c>
      <c r="H57" s="24">
        <f t="shared" si="26"/>
        <v>293826.32</v>
      </c>
      <c r="I57" s="33">
        <f t="shared" si="2"/>
        <v>0.8512214426012944</v>
      </c>
    </row>
    <row r="58" spans="1:9" ht="47.25" x14ac:dyDescent="0.2">
      <c r="A58" s="25" t="s">
        <v>28</v>
      </c>
      <c r="B58" s="22" t="s">
        <v>14</v>
      </c>
      <c r="C58" s="22" t="s">
        <v>31</v>
      </c>
      <c r="D58" s="22" t="s">
        <v>180</v>
      </c>
      <c r="E58" s="22" t="s">
        <v>29</v>
      </c>
      <c r="F58" s="24">
        <v>345182</v>
      </c>
      <c r="G58" s="24">
        <v>345182</v>
      </c>
      <c r="H58" s="24">
        <v>293826.32</v>
      </c>
      <c r="I58" s="33">
        <f t="shared" si="2"/>
        <v>0.8512214426012944</v>
      </c>
    </row>
    <row r="59" spans="1:9" s="37" customFormat="1" ht="63" x14ac:dyDescent="0.2">
      <c r="A59" s="25" t="s">
        <v>280</v>
      </c>
      <c r="B59" s="32" t="s">
        <v>14</v>
      </c>
      <c r="C59" s="32" t="s">
        <v>31</v>
      </c>
      <c r="D59" s="22" t="s">
        <v>281</v>
      </c>
      <c r="E59" s="22"/>
      <c r="F59" s="24">
        <f>F60</f>
        <v>235313.82</v>
      </c>
      <c r="G59" s="24">
        <f t="shared" ref="G59:H60" si="27">G60</f>
        <v>235313.82</v>
      </c>
      <c r="H59" s="24">
        <f t="shared" si="27"/>
        <v>235313.82</v>
      </c>
      <c r="I59" s="33">
        <f t="shared" si="2"/>
        <v>1</v>
      </c>
    </row>
    <row r="60" spans="1:9" s="37" customFormat="1" ht="110.25" x14ac:dyDescent="0.2">
      <c r="A60" s="25" t="s">
        <v>18</v>
      </c>
      <c r="B60" s="32" t="s">
        <v>14</v>
      </c>
      <c r="C60" s="32" t="s">
        <v>31</v>
      </c>
      <c r="D60" s="22" t="s">
        <v>281</v>
      </c>
      <c r="E60" s="22">
        <v>100</v>
      </c>
      <c r="F60" s="24">
        <f>F61</f>
        <v>235313.82</v>
      </c>
      <c r="G60" s="24">
        <f t="shared" si="27"/>
        <v>235313.82</v>
      </c>
      <c r="H60" s="24">
        <f t="shared" si="27"/>
        <v>235313.82</v>
      </c>
      <c r="I60" s="33">
        <f t="shared" si="2"/>
        <v>1</v>
      </c>
    </row>
    <row r="61" spans="1:9" s="37" customFormat="1" ht="47.25" x14ac:dyDescent="0.2">
      <c r="A61" s="25" t="s">
        <v>282</v>
      </c>
      <c r="B61" s="32" t="s">
        <v>14</v>
      </c>
      <c r="C61" s="32" t="s">
        <v>31</v>
      </c>
      <c r="D61" s="22" t="s">
        <v>281</v>
      </c>
      <c r="E61" s="22">
        <v>120</v>
      </c>
      <c r="F61" s="24">
        <v>235313.82</v>
      </c>
      <c r="G61" s="24">
        <v>235313.82</v>
      </c>
      <c r="H61" s="24">
        <v>235313.82</v>
      </c>
      <c r="I61" s="33">
        <f t="shared" si="2"/>
        <v>1</v>
      </c>
    </row>
    <row r="62" spans="1:9" ht="15.75" x14ac:dyDescent="0.2">
      <c r="A62" s="23" t="s">
        <v>36</v>
      </c>
      <c r="B62" s="22" t="s">
        <v>14</v>
      </c>
      <c r="C62" s="22" t="s">
        <v>37</v>
      </c>
      <c r="D62" s="22" t="s">
        <v>0</v>
      </c>
      <c r="E62" s="22" t="s">
        <v>0</v>
      </c>
      <c r="F62" s="24">
        <f>F63</f>
        <v>77893</v>
      </c>
      <c r="G62" s="24">
        <f t="shared" ref="G62:H64" si="28">G63</f>
        <v>77893</v>
      </c>
      <c r="H62" s="24">
        <f t="shared" si="28"/>
        <v>77893</v>
      </c>
      <c r="I62" s="33">
        <f t="shared" si="2"/>
        <v>1</v>
      </c>
    </row>
    <row r="63" spans="1:9" ht="94.5" x14ac:dyDescent="0.2">
      <c r="A63" s="25" t="s">
        <v>148</v>
      </c>
      <c r="B63" s="22" t="s">
        <v>14</v>
      </c>
      <c r="C63" s="22" t="s">
        <v>37</v>
      </c>
      <c r="D63" s="22" t="s">
        <v>181</v>
      </c>
      <c r="E63" s="26" t="s">
        <v>0</v>
      </c>
      <c r="F63" s="24">
        <f>F64</f>
        <v>77893</v>
      </c>
      <c r="G63" s="24">
        <f t="shared" si="28"/>
        <v>77893</v>
      </c>
      <c r="H63" s="24">
        <f t="shared" si="28"/>
        <v>77893</v>
      </c>
      <c r="I63" s="33">
        <f t="shared" si="2"/>
        <v>1</v>
      </c>
    </row>
    <row r="64" spans="1:9" ht="47.25" x14ac:dyDescent="0.2">
      <c r="A64" s="25" t="s">
        <v>26</v>
      </c>
      <c r="B64" s="22" t="s">
        <v>14</v>
      </c>
      <c r="C64" s="22" t="s">
        <v>37</v>
      </c>
      <c r="D64" s="22" t="s">
        <v>181</v>
      </c>
      <c r="E64" s="22" t="s">
        <v>27</v>
      </c>
      <c r="F64" s="24">
        <f>F65</f>
        <v>77893</v>
      </c>
      <c r="G64" s="24">
        <f t="shared" si="28"/>
        <v>77893</v>
      </c>
      <c r="H64" s="24">
        <f t="shared" si="28"/>
        <v>77893</v>
      </c>
      <c r="I64" s="33">
        <f t="shared" si="2"/>
        <v>1</v>
      </c>
    </row>
    <row r="65" spans="1:9" ht="47.25" x14ac:dyDescent="0.2">
      <c r="A65" s="25" t="s">
        <v>28</v>
      </c>
      <c r="B65" s="22" t="s">
        <v>14</v>
      </c>
      <c r="C65" s="22" t="s">
        <v>37</v>
      </c>
      <c r="D65" s="22" t="s">
        <v>181</v>
      </c>
      <c r="E65" s="22" t="s">
        <v>29</v>
      </c>
      <c r="F65" s="24">
        <v>77893</v>
      </c>
      <c r="G65" s="24">
        <v>77893</v>
      </c>
      <c r="H65" s="24">
        <v>77893</v>
      </c>
      <c r="I65" s="33">
        <f t="shared" si="2"/>
        <v>1</v>
      </c>
    </row>
    <row r="66" spans="1:9" ht="78.75" x14ac:dyDescent="0.2">
      <c r="A66" s="23" t="s">
        <v>38</v>
      </c>
      <c r="B66" s="22" t="s">
        <v>14</v>
      </c>
      <c r="C66" s="22" t="s">
        <v>39</v>
      </c>
      <c r="D66" s="22" t="s">
        <v>0</v>
      </c>
      <c r="E66" s="22" t="s">
        <v>0</v>
      </c>
      <c r="F66" s="24">
        <f>F67+F72+F75+F78</f>
        <v>5568041.5099999998</v>
      </c>
      <c r="G66" s="24">
        <f t="shared" ref="G66:H66" si="29">G67+G72+G75+G78</f>
        <v>5568041.5099999998</v>
      </c>
      <c r="H66" s="24">
        <f t="shared" si="29"/>
        <v>5528258.9100000001</v>
      </c>
      <c r="I66" s="33">
        <f t="shared" si="2"/>
        <v>0.99285518975953191</v>
      </c>
    </row>
    <row r="67" spans="1:9" ht="47.25" x14ac:dyDescent="0.2">
      <c r="A67" s="25" t="s">
        <v>24</v>
      </c>
      <c r="B67" s="22" t="s">
        <v>14</v>
      </c>
      <c r="C67" s="22" t="s">
        <v>39</v>
      </c>
      <c r="D67" s="22" t="s">
        <v>182</v>
      </c>
      <c r="E67" s="26" t="s">
        <v>0</v>
      </c>
      <c r="F67" s="24">
        <f>F68+F70</f>
        <v>4373750</v>
      </c>
      <c r="G67" s="24">
        <f t="shared" ref="G67:H67" si="30">G68+G70</f>
        <v>4373750</v>
      </c>
      <c r="H67" s="24">
        <f t="shared" si="30"/>
        <v>4338929.55</v>
      </c>
      <c r="I67" s="33">
        <f t="shared" si="2"/>
        <v>0.99203876536153179</v>
      </c>
    </row>
    <row r="68" spans="1:9" ht="110.25" x14ac:dyDescent="0.2">
      <c r="A68" s="25" t="s">
        <v>18</v>
      </c>
      <c r="B68" s="22" t="s">
        <v>14</v>
      </c>
      <c r="C68" s="22" t="s">
        <v>39</v>
      </c>
      <c r="D68" s="22" t="s">
        <v>182</v>
      </c>
      <c r="E68" s="22" t="s">
        <v>19</v>
      </c>
      <c r="F68" s="24">
        <f>F69</f>
        <v>4163675</v>
      </c>
      <c r="G68" s="24">
        <f t="shared" ref="G68:H68" si="31">G69</f>
        <v>4163675</v>
      </c>
      <c r="H68" s="24">
        <f t="shared" si="31"/>
        <v>4136493.19</v>
      </c>
      <c r="I68" s="33">
        <f t="shared" si="2"/>
        <v>0.99347167826499427</v>
      </c>
    </row>
    <row r="69" spans="1:9" ht="47.25" x14ac:dyDescent="0.2">
      <c r="A69" s="25" t="s">
        <v>20</v>
      </c>
      <c r="B69" s="22" t="s">
        <v>14</v>
      </c>
      <c r="C69" s="22" t="s">
        <v>39</v>
      </c>
      <c r="D69" s="22" t="s">
        <v>182</v>
      </c>
      <c r="E69" s="22" t="s">
        <v>21</v>
      </c>
      <c r="F69" s="24">
        <v>4163675</v>
      </c>
      <c r="G69" s="24">
        <v>4163675</v>
      </c>
      <c r="H69" s="24">
        <v>4136493.19</v>
      </c>
      <c r="I69" s="33">
        <f t="shared" si="2"/>
        <v>0.99347167826499427</v>
      </c>
    </row>
    <row r="70" spans="1:9" ht="47.25" x14ac:dyDescent="0.2">
      <c r="A70" s="25" t="s">
        <v>26</v>
      </c>
      <c r="B70" s="22" t="s">
        <v>14</v>
      </c>
      <c r="C70" s="22" t="s">
        <v>39</v>
      </c>
      <c r="D70" s="22" t="s">
        <v>182</v>
      </c>
      <c r="E70" s="22" t="s">
        <v>27</v>
      </c>
      <c r="F70" s="24">
        <f>F71</f>
        <v>210075</v>
      </c>
      <c r="G70" s="24">
        <f t="shared" ref="G70:H70" si="32">G71</f>
        <v>210075</v>
      </c>
      <c r="H70" s="24">
        <f t="shared" si="32"/>
        <v>202436.36</v>
      </c>
      <c r="I70" s="33">
        <f t="shared" si="2"/>
        <v>0.96363851005593237</v>
      </c>
    </row>
    <row r="71" spans="1:9" ht="47.25" x14ac:dyDescent="0.2">
      <c r="A71" s="25" t="s">
        <v>28</v>
      </c>
      <c r="B71" s="22" t="s">
        <v>14</v>
      </c>
      <c r="C71" s="22" t="s">
        <v>39</v>
      </c>
      <c r="D71" s="22" t="s">
        <v>182</v>
      </c>
      <c r="E71" s="22" t="s">
        <v>29</v>
      </c>
      <c r="F71" s="24">
        <v>210075</v>
      </c>
      <c r="G71" s="24">
        <v>210075</v>
      </c>
      <c r="H71" s="24">
        <v>202436.36</v>
      </c>
      <c r="I71" s="33">
        <f t="shared" si="2"/>
        <v>0.96363851005593237</v>
      </c>
    </row>
    <row r="72" spans="1:9" ht="47.25" x14ac:dyDescent="0.2">
      <c r="A72" s="25" t="s">
        <v>24</v>
      </c>
      <c r="B72" s="22" t="s">
        <v>14</v>
      </c>
      <c r="C72" s="22" t="s">
        <v>39</v>
      </c>
      <c r="D72" s="22" t="s">
        <v>25</v>
      </c>
      <c r="E72" s="26" t="s">
        <v>0</v>
      </c>
      <c r="F72" s="24">
        <f>F73</f>
        <v>12000</v>
      </c>
      <c r="G72" s="24">
        <f t="shared" ref="G72:H73" si="33">G73</f>
        <v>12000</v>
      </c>
      <c r="H72" s="24">
        <f t="shared" si="33"/>
        <v>11992.78</v>
      </c>
      <c r="I72" s="33">
        <f t="shared" si="2"/>
        <v>0.99939833333333339</v>
      </c>
    </row>
    <row r="73" spans="1:9" ht="47.25" x14ac:dyDescent="0.2">
      <c r="A73" s="25" t="s">
        <v>26</v>
      </c>
      <c r="B73" s="22" t="s">
        <v>14</v>
      </c>
      <c r="C73" s="22" t="s">
        <v>39</v>
      </c>
      <c r="D73" s="22" t="s">
        <v>25</v>
      </c>
      <c r="E73" s="22" t="s">
        <v>27</v>
      </c>
      <c r="F73" s="24">
        <f>F74</f>
        <v>12000</v>
      </c>
      <c r="G73" s="24">
        <f t="shared" si="33"/>
        <v>12000</v>
      </c>
      <c r="H73" s="24">
        <f t="shared" si="33"/>
        <v>11992.78</v>
      </c>
      <c r="I73" s="33">
        <f t="shared" si="2"/>
        <v>0.99939833333333339</v>
      </c>
    </row>
    <row r="74" spans="1:9" ht="47.25" x14ac:dyDescent="0.2">
      <c r="A74" s="25" t="s">
        <v>28</v>
      </c>
      <c r="B74" s="22" t="s">
        <v>14</v>
      </c>
      <c r="C74" s="22" t="s">
        <v>39</v>
      </c>
      <c r="D74" s="22" t="s">
        <v>25</v>
      </c>
      <c r="E74" s="22" t="s">
        <v>29</v>
      </c>
      <c r="F74" s="24">
        <v>12000</v>
      </c>
      <c r="G74" s="24">
        <v>12000</v>
      </c>
      <c r="H74" s="24">
        <v>11992.78</v>
      </c>
      <c r="I74" s="33">
        <f t="shared" si="2"/>
        <v>0.99939833333333339</v>
      </c>
    </row>
    <row r="75" spans="1:9" ht="63" x14ac:dyDescent="0.2">
      <c r="A75" s="25" t="s">
        <v>40</v>
      </c>
      <c r="B75" s="22" t="s">
        <v>14</v>
      </c>
      <c r="C75" s="22" t="s">
        <v>39</v>
      </c>
      <c r="D75" s="22" t="s">
        <v>41</v>
      </c>
      <c r="E75" s="26" t="s">
        <v>0</v>
      </c>
      <c r="F75" s="24">
        <f>F76</f>
        <v>1096520</v>
      </c>
      <c r="G75" s="24">
        <f t="shared" ref="G75:H76" si="34">G76</f>
        <v>1096520</v>
      </c>
      <c r="H75" s="24">
        <f t="shared" si="34"/>
        <v>1091565.07</v>
      </c>
      <c r="I75" s="33">
        <f t="shared" si="2"/>
        <v>0.99548122241272397</v>
      </c>
    </row>
    <row r="76" spans="1:9" ht="110.25" x14ac:dyDescent="0.2">
      <c r="A76" s="25" t="s">
        <v>18</v>
      </c>
      <c r="B76" s="22" t="s">
        <v>14</v>
      </c>
      <c r="C76" s="22" t="s">
        <v>39</v>
      </c>
      <c r="D76" s="22" t="s">
        <v>41</v>
      </c>
      <c r="E76" s="22" t="s">
        <v>19</v>
      </c>
      <c r="F76" s="24">
        <f>F77</f>
        <v>1096520</v>
      </c>
      <c r="G76" s="24">
        <f t="shared" si="34"/>
        <v>1096520</v>
      </c>
      <c r="H76" s="24">
        <f t="shared" si="34"/>
        <v>1091565.07</v>
      </c>
      <c r="I76" s="33">
        <f t="shared" ref="I76:I139" si="35">H76/G76</f>
        <v>0.99548122241272397</v>
      </c>
    </row>
    <row r="77" spans="1:9" ht="47.25" x14ac:dyDescent="0.2">
      <c r="A77" s="25" t="s">
        <v>20</v>
      </c>
      <c r="B77" s="22" t="s">
        <v>14</v>
      </c>
      <c r="C77" s="22" t="s">
        <v>39</v>
      </c>
      <c r="D77" s="22" t="s">
        <v>41</v>
      </c>
      <c r="E77" s="22" t="s">
        <v>21</v>
      </c>
      <c r="F77" s="24">
        <v>1096520</v>
      </c>
      <c r="G77" s="24">
        <v>1096520</v>
      </c>
      <c r="H77" s="24">
        <v>1091565.07</v>
      </c>
      <c r="I77" s="33">
        <f t="shared" si="35"/>
        <v>0.99548122241272397</v>
      </c>
    </row>
    <row r="78" spans="1:9" s="39" customFormat="1" ht="63" x14ac:dyDescent="0.2">
      <c r="A78" s="25" t="s">
        <v>280</v>
      </c>
      <c r="B78" s="32" t="s">
        <v>14</v>
      </c>
      <c r="C78" s="32" t="s">
        <v>39</v>
      </c>
      <c r="D78" s="22" t="s">
        <v>294</v>
      </c>
      <c r="E78" s="22"/>
      <c r="F78" s="24">
        <f>F79</f>
        <v>85771.51</v>
      </c>
      <c r="G78" s="24">
        <f t="shared" ref="G78:H79" si="36">G79</f>
        <v>85771.51</v>
      </c>
      <c r="H78" s="24">
        <f t="shared" si="36"/>
        <v>85771.51</v>
      </c>
      <c r="I78" s="33">
        <f t="shared" si="35"/>
        <v>1</v>
      </c>
    </row>
    <row r="79" spans="1:9" s="39" customFormat="1" ht="114" customHeight="1" x14ac:dyDescent="0.2">
      <c r="A79" s="25" t="s">
        <v>18</v>
      </c>
      <c r="B79" s="32" t="s">
        <v>14</v>
      </c>
      <c r="C79" s="32" t="s">
        <v>39</v>
      </c>
      <c r="D79" s="22" t="s">
        <v>281</v>
      </c>
      <c r="E79" s="22">
        <v>100</v>
      </c>
      <c r="F79" s="24">
        <f>F80</f>
        <v>85771.51</v>
      </c>
      <c r="G79" s="24">
        <f t="shared" si="36"/>
        <v>85771.51</v>
      </c>
      <c r="H79" s="24">
        <f t="shared" si="36"/>
        <v>85771.51</v>
      </c>
      <c r="I79" s="33">
        <f t="shared" si="35"/>
        <v>1</v>
      </c>
    </row>
    <row r="80" spans="1:9" s="41" customFormat="1" ht="71.25" customHeight="1" x14ac:dyDescent="0.2">
      <c r="A80" s="25" t="s">
        <v>20</v>
      </c>
      <c r="B80" s="32" t="s">
        <v>14</v>
      </c>
      <c r="C80" s="32" t="s">
        <v>39</v>
      </c>
      <c r="D80" s="22" t="s">
        <v>281</v>
      </c>
      <c r="E80" s="22">
        <v>120</v>
      </c>
      <c r="F80" s="24">
        <v>85771.51</v>
      </c>
      <c r="G80" s="24">
        <v>85771.51</v>
      </c>
      <c r="H80" s="24">
        <v>85771.51</v>
      </c>
      <c r="I80" s="33">
        <f t="shared" si="35"/>
        <v>1</v>
      </c>
    </row>
    <row r="81" spans="1:9" ht="31.5" x14ac:dyDescent="0.2">
      <c r="A81" s="23" t="s">
        <v>183</v>
      </c>
      <c r="B81" s="22" t="s">
        <v>14</v>
      </c>
      <c r="C81" s="22" t="s">
        <v>88</v>
      </c>
      <c r="D81" s="22" t="s">
        <v>0</v>
      </c>
      <c r="E81" s="22" t="s">
        <v>0</v>
      </c>
      <c r="F81" s="24">
        <f>F82</f>
        <v>200000</v>
      </c>
      <c r="G81" s="24">
        <f t="shared" ref="G81:H83" si="37">G82</f>
        <v>200000</v>
      </c>
      <c r="H81" s="24">
        <f t="shared" si="37"/>
        <v>200000</v>
      </c>
      <c r="I81" s="33">
        <f t="shared" si="35"/>
        <v>1</v>
      </c>
    </row>
    <row r="82" spans="1:9" ht="31.5" x14ac:dyDescent="0.2">
      <c r="A82" s="25" t="s">
        <v>184</v>
      </c>
      <c r="B82" s="22" t="s">
        <v>14</v>
      </c>
      <c r="C82" s="22" t="s">
        <v>88</v>
      </c>
      <c r="D82" s="22" t="s">
        <v>185</v>
      </c>
      <c r="E82" s="26" t="s">
        <v>0</v>
      </c>
      <c r="F82" s="24">
        <f>F83</f>
        <v>200000</v>
      </c>
      <c r="G82" s="24">
        <f t="shared" si="37"/>
        <v>200000</v>
      </c>
      <c r="H82" s="24">
        <f t="shared" si="37"/>
        <v>200000</v>
      </c>
      <c r="I82" s="33">
        <f t="shared" si="35"/>
        <v>1</v>
      </c>
    </row>
    <row r="83" spans="1:9" ht="15.75" x14ac:dyDescent="0.2">
      <c r="A83" s="25" t="s">
        <v>32</v>
      </c>
      <c r="B83" s="22" t="s">
        <v>14</v>
      </c>
      <c r="C83" s="22" t="s">
        <v>88</v>
      </c>
      <c r="D83" s="22" t="s">
        <v>185</v>
      </c>
      <c r="E83" s="22" t="s">
        <v>33</v>
      </c>
      <c r="F83" s="24">
        <f>F84</f>
        <v>200000</v>
      </c>
      <c r="G83" s="24">
        <f t="shared" si="37"/>
        <v>200000</v>
      </c>
      <c r="H83" s="24">
        <f t="shared" si="37"/>
        <v>200000</v>
      </c>
      <c r="I83" s="33">
        <f t="shared" si="35"/>
        <v>1</v>
      </c>
    </row>
    <row r="84" spans="1:9" ht="15.75" x14ac:dyDescent="0.2">
      <c r="A84" s="25" t="s">
        <v>186</v>
      </c>
      <c r="B84" s="22" t="s">
        <v>14</v>
      </c>
      <c r="C84" s="22" t="s">
        <v>88</v>
      </c>
      <c r="D84" s="22" t="s">
        <v>185</v>
      </c>
      <c r="E84" s="22" t="s">
        <v>187</v>
      </c>
      <c r="F84" s="24">
        <v>200000</v>
      </c>
      <c r="G84" s="24">
        <v>200000</v>
      </c>
      <c r="H84" s="24">
        <v>200000</v>
      </c>
      <c r="I84" s="33">
        <f t="shared" si="35"/>
        <v>1</v>
      </c>
    </row>
    <row r="85" spans="1:9" ht="15.75" x14ac:dyDescent="0.2">
      <c r="A85" s="23" t="s">
        <v>42</v>
      </c>
      <c r="B85" s="22" t="s">
        <v>14</v>
      </c>
      <c r="C85" s="22" t="s">
        <v>43</v>
      </c>
      <c r="D85" s="22" t="s">
        <v>0</v>
      </c>
      <c r="E85" s="22" t="s">
        <v>0</v>
      </c>
      <c r="F85" s="24">
        <f>F86</f>
        <v>515869.89</v>
      </c>
      <c r="G85" s="24">
        <f t="shared" ref="G85:H87" si="38">G86</f>
        <v>124850.55</v>
      </c>
      <c r="H85" s="24">
        <f t="shared" si="38"/>
        <v>0</v>
      </c>
      <c r="I85" s="33">
        <f t="shared" si="35"/>
        <v>0</v>
      </c>
    </row>
    <row r="86" spans="1:9" ht="31.5" x14ac:dyDescent="0.2">
      <c r="A86" s="25" t="s">
        <v>188</v>
      </c>
      <c r="B86" s="22" t="s">
        <v>14</v>
      </c>
      <c r="C86" s="22" t="s">
        <v>43</v>
      </c>
      <c r="D86" s="22" t="s">
        <v>44</v>
      </c>
      <c r="E86" s="26" t="s">
        <v>0</v>
      </c>
      <c r="F86" s="24">
        <f>F87</f>
        <v>515869.89</v>
      </c>
      <c r="G86" s="24">
        <f t="shared" si="38"/>
        <v>124850.55</v>
      </c>
      <c r="H86" s="24">
        <f t="shared" si="38"/>
        <v>0</v>
      </c>
      <c r="I86" s="33">
        <f t="shared" si="35"/>
        <v>0</v>
      </c>
    </row>
    <row r="87" spans="1:9" ht="15.75" x14ac:dyDescent="0.2">
      <c r="A87" s="25" t="s">
        <v>32</v>
      </c>
      <c r="B87" s="22" t="s">
        <v>14</v>
      </c>
      <c r="C87" s="22" t="s">
        <v>43</v>
      </c>
      <c r="D87" s="22" t="s">
        <v>44</v>
      </c>
      <c r="E87" s="22" t="s">
        <v>33</v>
      </c>
      <c r="F87" s="24">
        <f>F88</f>
        <v>515869.89</v>
      </c>
      <c r="G87" s="24">
        <f t="shared" si="38"/>
        <v>124850.55</v>
      </c>
      <c r="H87" s="24">
        <f t="shared" si="38"/>
        <v>0</v>
      </c>
      <c r="I87" s="33">
        <f t="shared" si="35"/>
        <v>0</v>
      </c>
    </row>
    <row r="88" spans="1:9" ht="15.75" x14ac:dyDescent="0.2">
      <c r="A88" s="25" t="s">
        <v>45</v>
      </c>
      <c r="B88" s="22" t="s">
        <v>14</v>
      </c>
      <c r="C88" s="22" t="s">
        <v>43</v>
      </c>
      <c r="D88" s="22" t="s">
        <v>44</v>
      </c>
      <c r="E88" s="22" t="s">
        <v>46</v>
      </c>
      <c r="F88" s="24">
        <v>515869.89</v>
      </c>
      <c r="G88" s="24">
        <v>124850.55</v>
      </c>
      <c r="H88" s="24"/>
      <c r="I88" s="33">
        <f t="shared" si="35"/>
        <v>0</v>
      </c>
    </row>
    <row r="89" spans="1:9" ht="31.5" x14ac:dyDescent="0.2">
      <c r="A89" s="23" t="s">
        <v>47</v>
      </c>
      <c r="B89" s="22" t="s">
        <v>14</v>
      </c>
      <c r="C89" s="22" t="s">
        <v>48</v>
      </c>
      <c r="D89" s="22" t="s">
        <v>0</v>
      </c>
      <c r="E89" s="22" t="s">
        <v>0</v>
      </c>
      <c r="F89" s="24">
        <f>F93+F96+F90</f>
        <v>3255345.94</v>
      </c>
      <c r="G89" s="24">
        <f>G93+G96+G90+G99</f>
        <v>3586365.28</v>
      </c>
      <c r="H89" s="24">
        <f>H93+H96+H90+H99</f>
        <v>3585892.34</v>
      </c>
      <c r="I89" s="33">
        <f t="shared" si="35"/>
        <v>0.99986812832406191</v>
      </c>
    </row>
    <row r="90" spans="1:9" s="41" customFormat="1" ht="31.5" x14ac:dyDescent="0.2">
      <c r="A90" s="40" t="s">
        <v>295</v>
      </c>
      <c r="B90" s="32" t="s">
        <v>14</v>
      </c>
      <c r="C90" s="32" t="s">
        <v>48</v>
      </c>
      <c r="D90" s="22" t="s">
        <v>296</v>
      </c>
      <c r="E90" s="22"/>
      <c r="F90" s="24">
        <f>F91</f>
        <v>78000</v>
      </c>
      <c r="G90" s="24">
        <f t="shared" ref="G90:H91" si="39">G91</f>
        <v>78000</v>
      </c>
      <c r="H90" s="24">
        <f t="shared" si="39"/>
        <v>78000</v>
      </c>
      <c r="I90" s="33">
        <f t="shared" si="35"/>
        <v>1</v>
      </c>
    </row>
    <row r="91" spans="1:9" s="41" customFormat="1" ht="15.75" x14ac:dyDescent="0.2">
      <c r="A91" s="40" t="s">
        <v>32</v>
      </c>
      <c r="B91" s="32" t="s">
        <v>14</v>
      </c>
      <c r="C91" s="32" t="s">
        <v>48</v>
      </c>
      <c r="D91" s="22" t="s">
        <v>296</v>
      </c>
      <c r="E91" s="22">
        <v>800</v>
      </c>
      <c r="F91" s="24">
        <f>F92</f>
        <v>78000</v>
      </c>
      <c r="G91" s="24">
        <f t="shared" si="39"/>
        <v>78000</v>
      </c>
      <c r="H91" s="24">
        <f t="shared" si="39"/>
        <v>78000</v>
      </c>
      <c r="I91" s="33">
        <f t="shared" si="35"/>
        <v>1</v>
      </c>
    </row>
    <row r="92" spans="1:9" s="41" customFormat="1" ht="31.5" x14ac:dyDescent="0.2">
      <c r="A92" s="40" t="s">
        <v>34</v>
      </c>
      <c r="B92" s="32" t="s">
        <v>14</v>
      </c>
      <c r="C92" s="32" t="s">
        <v>48</v>
      </c>
      <c r="D92" s="22" t="s">
        <v>296</v>
      </c>
      <c r="E92" s="22">
        <v>850</v>
      </c>
      <c r="F92" s="24">
        <v>78000</v>
      </c>
      <c r="G92" s="24">
        <v>78000</v>
      </c>
      <c r="H92" s="24">
        <v>78000</v>
      </c>
      <c r="I92" s="33">
        <f t="shared" si="35"/>
        <v>1</v>
      </c>
    </row>
    <row r="93" spans="1:9" ht="47.25" x14ac:dyDescent="0.2">
      <c r="A93" s="25" t="s">
        <v>49</v>
      </c>
      <c r="B93" s="22" t="s">
        <v>14</v>
      </c>
      <c r="C93" s="22" t="s">
        <v>48</v>
      </c>
      <c r="D93" s="22" t="s">
        <v>189</v>
      </c>
      <c r="E93" s="26" t="s">
        <v>0</v>
      </c>
      <c r="F93" s="24">
        <f>F94</f>
        <v>3126873</v>
      </c>
      <c r="G93" s="24">
        <f t="shared" ref="G93:H94" si="40">G94</f>
        <v>3126873</v>
      </c>
      <c r="H93" s="24">
        <f t="shared" si="40"/>
        <v>3126873</v>
      </c>
      <c r="I93" s="33">
        <f t="shared" si="35"/>
        <v>1</v>
      </c>
    </row>
    <row r="94" spans="1:9" ht="63" x14ac:dyDescent="0.2">
      <c r="A94" s="25" t="s">
        <v>50</v>
      </c>
      <c r="B94" s="22" t="s">
        <v>14</v>
      </c>
      <c r="C94" s="22" t="s">
        <v>48</v>
      </c>
      <c r="D94" s="22" t="s">
        <v>189</v>
      </c>
      <c r="E94" s="22" t="s">
        <v>51</v>
      </c>
      <c r="F94" s="24">
        <f>F95</f>
        <v>3126873</v>
      </c>
      <c r="G94" s="24">
        <f t="shared" si="40"/>
        <v>3126873</v>
      </c>
      <c r="H94" s="24">
        <f t="shared" si="40"/>
        <v>3126873</v>
      </c>
      <c r="I94" s="33">
        <f t="shared" si="35"/>
        <v>1</v>
      </c>
    </row>
    <row r="95" spans="1:9" ht="15.75" x14ac:dyDescent="0.2">
      <c r="A95" s="25" t="s">
        <v>52</v>
      </c>
      <c r="B95" s="22" t="s">
        <v>14</v>
      </c>
      <c r="C95" s="22" t="s">
        <v>48</v>
      </c>
      <c r="D95" s="22" t="s">
        <v>189</v>
      </c>
      <c r="E95" s="22" t="s">
        <v>53</v>
      </c>
      <c r="F95" s="24">
        <v>3126873</v>
      </c>
      <c r="G95" s="24">
        <v>3126873</v>
      </c>
      <c r="H95" s="24">
        <v>3126873</v>
      </c>
      <c r="I95" s="33">
        <f t="shared" si="35"/>
        <v>1</v>
      </c>
    </row>
    <row r="96" spans="1:9" s="34" customFormat="1" ht="47.25" x14ac:dyDescent="0.2">
      <c r="A96" s="25" t="s">
        <v>277</v>
      </c>
      <c r="B96" s="32" t="s">
        <v>14</v>
      </c>
      <c r="C96" s="32" t="s">
        <v>48</v>
      </c>
      <c r="D96" s="32" t="s">
        <v>278</v>
      </c>
      <c r="E96" s="32"/>
      <c r="F96" s="24">
        <f>F97</f>
        <v>50472.94</v>
      </c>
      <c r="G96" s="24">
        <f t="shared" ref="G96:H97" si="41">G97</f>
        <v>50472.94</v>
      </c>
      <c r="H96" s="24">
        <f t="shared" si="41"/>
        <v>50000</v>
      </c>
      <c r="I96" s="33">
        <f t="shared" si="35"/>
        <v>0.99062983055871123</v>
      </c>
    </row>
    <row r="97" spans="1:9" s="34" customFormat="1" ht="47.25" x14ac:dyDescent="0.2">
      <c r="A97" s="25" t="s">
        <v>26</v>
      </c>
      <c r="B97" s="32" t="s">
        <v>14</v>
      </c>
      <c r="C97" s="32" t="s">
        <v>48</v>
      </c>
      <c r="D97" s="32" t="s">
        <v>278</v>
      </c>
      <c r="E97" s="32" t="s">
        <v>27</v>
      </c>
      <c r="F97" s="24">
        <f>F98</f>
        <v>50472.94</v>
      </c>
      <c r="G97" s="24">
        <f t="shared" si="41"/>
        <v>50472.94</v>
      </c>
      <c r="H97" s="24">
        <f t="shared" si="41"/>
        <v>50000</v>
      </c>
      <c r="I97" s="33">
        <f t="shared" si="35"/>
        <v>0.99062983055871123</v>
      </c>
    </row>
    <row r="98" spans="1:9" s="34" customFormat="1" ht="47.25" x14ac:dyDescent="0.2">
      <c r="A98" s="25" t="s">
        <v>28</v>
      </c>
      <c r="B98" s="32" t="s">
        <v>14</v>
      </c>
      <c r="C98" s="32" t="s">
        <v>48</v>
      </c>
      <c r="D98" s="32" t="s">
        <v>278</v>
      </c>
      <c r="E98" s="32" t="s">
        <v>29</v>
      </c>
      <c r="F98" s="24">
        <v>50472.94</v>
      </c>
      <c r="G98" s="24">
        <v>50472.94</v>
      </c>
      <c r="H98" s="24">
        <v>50000</v>
      </c>
      <c r="I98" s="33">
        <f t="shared" si="35"/>
        <v>0.99062983055871123</v>
      </c>
    </row>
    <row r="99" spans="1:9" ht="15.75" x14ac:dyDescent="0.2">
      <c r="A99" s="25" t="s">
        <v>141</v>
      </c>
      <c r="B99" s="22" t="s">
        <v>14</v>
      </c>
      <c r="C99" s="22" t="s">
        <v>48</v>
      </c>
      <c r="D99" s="22" t="s">
        <v>138</v>
      </c>
      <c r="E99" s="26" t="s">
        <v>0</v>
      </c>
      <c r="F99" s="24">
        <v>0</v>
      </c>
      <c r="G99" s="24">
        <f>G100</f>
        <v>331019.33999999997</v>
      </c>
      <c r="H99" s="24">
        <f>H100</f>
        <v>331019.33999999997</v>
      </c>
      <c r="I99" s="33">
        <f t="shared" si="35"/>
        <v>1</v>
      </c>
    </row>
    <row r="100" spans="1:9" ht="15.75" x14ac:dyDescent="0.2">
      <c r="A100" s="25" t="s">
        <v>32</v>
      </c>
      <c r="B100" s="22" t="s">
        <v>14</v>
      </c>
      <c r="C100" s="22" t="s">
        <v>48</v>
      </c>
      <c r="D100" s="22" t="s">
        <v>138</v>
      </c>
      <c r="E100" s="22" t="s">
        <v>33</v>
      </c>
      <c r="F100" s="24">
        <v>0</v>
      </c>
      <c r="G100" s="24">
        <f>G101+G102</f>
        <v>331019.33999999997</v>
      </c>
      <c r="H100" s="24">
        <f>H101+H102</f>
        <v>331019.33999999997</v>
      </c>
      <c r="I100" s="33">
        <f t="shared" si="35"/>
        <v>1</v>
      </c>
    </row>
    <row r="101" spans="1:9" ht="15.75" x14ac:dyDescent="0.2">
      <c r="A101" s="25" t="s">
        <v>279</v>
      </c>
      <c r="B101" s="22" t="s">
        <v>14</v>
      </c>
      <c r="C101" s="22" t="s">
        <v>48</v>
      </c>
      <c r="D101" s="22" t="s">
        <v>138</v>
      </c>
      <c r="E101" s="22">
        <v>830</v>
      </c>
      <c r="F101" s="24">
        <v>0</v>
      </c>
      <c r="G101" s="24">
        <v>81019.34</v>
      </c>
      <c r="H101" s="24">
        <v>81019.34</v>
      </c>
      <c r="I101" s="33">
        <f t="shared" si="35"/>
        <v>1</v>
      </c>
    </row>
    <row r="102" spans="1:9" s="42" customFormat="1" ht="31.5" x14ac:dyDescent="0.2">
      <c r="A102" s="25" t="s">
        <v>34</v>
      </c>
      <c r="B102" s="32" t="s">
        <v>14</v>
      </c>
      <c r="C102" s="32" t="s">
        <v>48</v>
      </c>
      <c r="D102" s="32" t="s">
        <v>138</v>
      </c>
      <c r="E102" s="32" t="s">
        <v>35</v>
      </c>
      <c r="F102" s="24">
        <v>0</v>
      </c>
      <c r="G102" s="24">
        <v>250000</v>
      </c>
      <c r="H102" s="24">
        <v>250000</v>
      </c>
      <c r="I102" s="33">
        <f t="shared" si="35"/>
        <v>1</v>
      </c>
    </row>
    <row r="103" spans="1:9" ht="15.75" x14ac:dyDescent="0.2">
      <c r="A103" s="23" t="s">
        <v>54</v>
      </c>
      <c r="B103" s="22" t="s">
        <v>16</v>
      </c>
      <c r="C103" s="22" t="s">
        <v>0</v>
      </c>
      <c r="D103" s="22" t="s">
        <v>0</v>
      </c>
      <c r="E103" s="22" t="s">
        <v>0</v>
      </c>
      <c r="F103" s="24">
        <f>F104</f>
        <v>1006158</v>
      </c>
      <c r="G103" s="24">
        <f t="shared" ref="G103:H104" si="42">G104</f>
        <v>1006158</v>
      </c>
      <c r="H103" s="24">
        <f t="shared" si="42"/>
        <v>1006158</v>
      </c>
      <c r="I103" s="33">
        <f t="shared" si="35"/>
        <v>1</v>
      </c>
    </row>
    <row r="104" spans="1:9" ht="31.5" x14ac:dyDescent="0.2">
      <c r="A104" s="23" t="s">
        <v>55</v>
      </c>
      <c r="B104" s="22" t="s">
        <v>16</v>
      </c>
      <c r="C104" s="22" t="s">
        <v>23</v>
      </c>
      <c r="D104" s="22" t="s">
        <v>0</v>
      </c>
      <c r="E104" s="22" t="s">
        <v>0</v>
      </c>
      <c r="F104" s="24">
        <f>F105</f>
        <v>1006158</v>
      </c>
      <c r="G104" s="24">
        <f t="shared" si="42"/>
        <v>1006158</v>
      </c>
      <c r="H104" s="24">
        <f t="shared" si="42"/>
        <v>1006158</v>
      </c>
      <c r="I104" s="33">
        <f t="shared" si="35"/>
        <v>1</v>
      </c>
    </row>
    <row r="105" spans="1:9" ht="63" x14ac:dyDescent="0.2">
      <c r="A105" s="25" t="s">
        <v>190</v>
      </c>
      <c r="B105" s="22" t="s">
        <v>16</v>
      </c>
      <c r="C105" s="22" t="s">
        <v>23</v>
      </c>
      <c r="D105" s="22" t="s">
        <v>191</v>
      </c>
      <c r="E105" s="26" t="s">
        <v>0</v>
      </c>
      <c r="F105" s="24">
        <f>F106+F108</f>
        <v>1006158</v>
      </c>
      <c r="G105" s="24">
        <f t="shared" ref="G105:H105" si="43">G106+G108</f>
        <v>1006158</v>
      </c>
      <c r="H105" s="24">
        <f t="shared" si="43"/>
        <v>1006158</v>
      </c>
      <c r="I105" s="33">
        <f t="shared" si="35"/>
        <v>1</v>
      </c>
    </row>
    <row r="106" spans="1:9" ht="110.25" x14ac:dyDescent="0.2">
      <c r="A106" s="25" t="s">
        <v>18</v>
      </c>
      <c r="B106" s="22" t="s">
        <v>16</v>
      </c>
      <c r="C106" s="22" t="s">
        <v>23</v>
      </c>
      <c r="D106" s="22" t="s">
        <v>191</v>
      </c>
      <c r="E106" s="22" t="s">
        <v>19</v>
      </c>
      <c r="F106" s="24">
        <f>F107</f>
        <v>893355.2</v>
      </c>
      <c r="G106" s="24">
        <f t="shared" ref="G106:H106" si="44">G107</f>
        <v>893355.2</v>
      </c>
      <c r="H106" s="24">
        <f t="shared" si="44"/>
        <v>893355.2</v>
      </c>
      <c r="I106" s="33">
        <f t="shared" si="35"/>
        <v>1</v>
      </c>
    </row>
    <row r="107" spans="1:9" ht="47.25" x14ac:dyDescent="0.2">
      <c r="A107" s="25" t="s">
        <v>20</v>
      </c>
      <c r="B107" s="22" t="s">
        <v>16</v>
      </c>
      <c r="C107" s="22" t="s">
        <v>23</v>
      </c>
      <c r="D107" s="22" t="s">
        <v>191</v>
      </c>
      <c r="E107" s="22" t="s">
        <v>21</v>
      </c>
      <c r="F107" s="24">
        <v>893355.2</v>
      </c>
      <c r="G107" s="24">
        <v>893355.2</v>
      </c>
      <c r="H107" s="24">
        <v>893355.2</v>
      </c>
      <c r="I107" s="33">
        <f t="shared" si="35"/>
        <v>1</v>
      </c>
    </row>
    <row r="108" spans="1:9" ht="47.25" x14ac:dyDescent="0.2">
      <c r="A108" s="25" t="s">
        <v>26</v>
      </c>
      <c r="B108" s="22" t="s">
        <v>16</v>
      </c>
      <c r="C108" s="22" t="s">
        <v>23</v>
      </c>
      <c r="D108" s="22" t="s">
        <v>191</v>
      </c>
      <c r="E108" s="22" t="s">
        <v>27</v>
      </c>
      <c r="F108" s="24">
        <f>F109</f>
        <v>112802.8</v>
      </c>
      <c r="G108" s="24">
        <f t="shared" ref="G108:H108" si="45">G109</f>
        <v>112802.8</v>
      </c>
      <c r="H108" s="24">
        <f t="shared" si="45"/>
        <v>112802.8</v>
      </c>
      <c r="I108" s="33">
        <f t="shared" si="35"/>
        <v>1</v>
      </c>
    </row>
    <row r="109" spans="1:9" ht="47.25" x14ac:dyDescent="0.2">
      <c r="A109" s="25" t="s">
        <v>28</v>
      </c>
      <c r="B109" s="22" t="s">
        <v>16</v>
      </c>
      <c r="C109" s="22" t="s">
        <v>23</v>
      </c>
      <c r="D109" s="22" t="s">
        <v>191</v>
      </c>
      <c r="E109" s="22" t="s">
        <v>29</v>
      </c>
      <c r="F109" s="24">
        <v>112802.8</v>
      </c>
      <c r="G109" s="24">
        <v>112802.8</v>
      </c>
      <c r="H109" s="24">
        <v>112802.8</v>
      </c>
      <c r="I109" s="33">
        <f t="shared" si="35"/>
        <v>1</v>
      </c>
    </row>
    <row r="110" spans="1:9" ht="31.5" x14ac:dyDescent="0.2">
      <c r="A110" s="23" t="s">
        <v>56</v>
      </c>
      <c r="B110" s="22" t="s">
        <v>23</v>
      </c>
      <c r="C110" s="22" t="s">
        <v>0</v>
      </c>
      <c r="D110" s="22" t="s">
        <v>0</v>
      </c>
      <c r="E110" s="22" t="s">
        <v>0</v>
      </c>
      <c r="F110" s="24">
        <f>F115+F111</f>
        <v>4996512</v>
      </c>
      <c r="G110" s="24">
        <f t="shared" ref="G110:H110" si="46">G115+G111</f>
        <v>4996512</v>
      </c>
      <c r="H110" s="24">
        <f t="shared" si="46"/>
        <v>4975046.3600000003</v>
      </c>
      <c r="I110" s="33">
        <f t="shared" si="35"/>
        <v>0.99570387502321622</v>
      </c>
    </row>
    <row r="111" spans="1:9" s="37" customFormat="1" ht="15.75" x14ac:dyDescent="0.2">
      <c r="A111" s="36" t="s">
        <v>283</v>
      </c>
      <c r="B111" s="32" t="s">
        <v>23</v>
      </c>
      <c r="C111" s="32" t="s">
        <v>57</v>
      </c>
      <c r="D111" s="22"/>
      <c r="E111" s="22"/>
      <c r="F111" s="24">
        <f>F112</f>
        <v>676935</v>
      </c>
      <c r="G111" s="24">
        <f t="shared" ref="G111:H113" si="47">G112</f>
        <v>676935</v>
      </c>
      <c r="H111" s="24">
        <f t="shared" si="47"/>
        <v>676935</v>
      </c>
      <c r="I111" s="33">
        <f t="shared" si="35"/>
        <v>1</v>
      </c>
    </row>
    <row r="112" spans="1:9" s="37" customFormat="1" ht="78.75" x14ac:dyDescent="0.2">
      <c r="A112" s="36" t="s">
        <v>284</v>
      </c>
      <c r="B112" s="32" t="s">
        <v>23</v>
      </c>
      <c r="C112" s="32" t="s">
        <v>57</v>
      </c>
      <c r="D112" s="22" t="s">
        <v>285</v>
      </c>
      <c r="E112" s="22"/>
      <c r="F112" s="24">
        <f>F113</f>
        <v>676935</v>
      </c>
      <c r="G112" s="24">
        <f t="shared" si="47"/>
        <v>676935</v>
      </c>
      <c r="H112" s="24">
        <f t="shared" si="47"/>
        <v>676935</v>
      </c>
      <c r="I112" s="33">
        <f t="shared" si="35"/>
        <v>1</v>
      </c>
    </row>
    <row r="113" spans="1:9" s="37" customFormat="1" ht="47.25" x14ac:dyDescent="0.2">
      <c r="A113" s="36" t="s">
        <v>26</v>
      </c>
      <c r="B113" s="32" t="s">
        <v>23</v>
      </c>
      <c r="C113" s="32" t="s">
        <v>57</v>
      </c>
      <c r="D113" s="22" t="s">
        <v>285</v>
      </c>
      <c r="E113" s="22">
        <v>200</v>
      </c>
      <c r="F113" s="24">
        <f>F114</f>
        <v>676935</v>
      </c>
      <c r="G113" s="24">
        <f t="shared" si="47"/>
        <v>676935</v>
      </c>
      <c r="H113" s="24">
        <f t="shared" si="47"/>
        <v>676935</v>
      </c>
      <c r="I113" s="33">
        <f t="shared" si="35"/>
        <v>1</v>
      </c>
    </row>
    <row r="114" spans="1:9" s="37" customFormat="1" ht="47.25" x14ac:dyDescent="0.2">
      <c r="A114" s="36" t="s">
        <v>28</v>
      </c>
      <c r="B114" s="32" t="s">
        <v>286</v>
      </c>
      <c r="C114" s="32" t="s">
        <v>57</v>
      </c>
      <c r="D114" s="22" t="s">
        <v>285</v>
      </c>
      <c r="E114" s="22">
        <v>240</v>
      </c>
      <c r="F114" s="24">
        <v>676935</v>
      </c>
      <c r="G114" s="24">
        <v>676935</v>
      </c>
      <c r="H114" s="24">
        <v>676935</v>
      </c>
      <c r="I114" s="33">
        <f t="shared" si="35"/>
        <v>1</v>
      </c>
    </row>
    <row r="115" spans="1:9" ht="63" x14ac:dyDescent="0.2">
      <c r="A115" s="23" t="s">
        <v>192</v>
      </c>
      <c r="B115" s="22" t="s">
        <v>23</v>
      </c>
      <c r="C115" s="22" t="s">
        <v>62</v>
      </c>
      <c r="D115" s="22" t="s">
        <v>0</v>
      </c>
      <c r="E115" s="22" t="s">
        <v>0</v>
      </c>
      <c r="F115" s="24">
        <f>F116+F123+F126</f>
        <v>4319577</v>
      </c>
      <c r="G115" s="24">
        <f t="shared" ref="G115:H115" si="48">G116+G123+G126</f>
        <v>4319577</v>
      </c>
      <c r="H115" s="24">
        <f t="shared" si="48"/>
        <v>4298111.3600000003</v>
      </c>
      <c r="I115" s="33">
        <f t="shared" si="35"/>
        <v>0.99503061526626346</v>
      </c>
    </row>
    <row r="116" spans="1:9" ht="31.5" x14ac:dyDescent="0.2">
      <c r="A116" s="25" t="s">
        <v>58</v>
      </c>
      <c r="B116" s="22" t="s">
        <v>23</v>
      </c>
      <c r="C116" s="22" t="s">
        <v>62</v>
      </c>
      <c r="D116" s="22" t="s">
        <v>193</v>
      </c>
      <c r="E116" s="26" t="s">
        <v>0</v>
      </c>
      <c r="F116" s="24">
        <f>F117+F119+F121</f>
        <v>4213277</v>
      </c>
      <c r="G116" s="24">
        <f t="shared" ref="G116:H116" si="49">G117+G119+G121</f>
        <v>4213277</v>
      </c>
      <c r="H116" s="24">
        <f t="shared" si="49"/>
        <v>4197311.3600000003</v>
      </c>
      <c r="I116" s="33">
        <f t="shared" si="35"/>
        <v>0.99621063604410542</v>
      </c>
    </row>
    <row r="117" spans="1:9" ht="110.25" x14ac:dyDescent="0.2">
      <c r="A117" s="25" t="s">
        <v>18</v>
      </c>
      <c r="B117" s="22" t="s">
        <v>23</v>
      </c>
      <c r="C117" s="22" t="s">
        <v>62</v>
      </c>
      <c r="D117" s="22" t="s">
        <v>193</v>
      </c>
      <c r="E117" s="22" t="s">
        <v>19</v>
      </c>
      <c r="F117" s="24">
        <f>F118</f>
        <v>3197122</v>
      </c>
      <c r="G117" s="24">
        <f t="shared" ref="G117:H117" si="50">G118</f>
        <v>3197122</v>
      </c>
      <c r="H117" s="24">
        <f t="shared" si="50"/>
        <v>3187187.18</v>
      </c>
      <c r="I117" s="33">
        <f t="shared" si="35"/>
        <v>0.9968925740087492</v>
      </c>
    </row>
    <row r="118" spans="1:9" ht="31.5" x14ac:dyDescent="0.2">
      <c r="A118" s="25" t="s">
        <v>59</v>
      </c>
      <c r="B118" s="22" t="s">
        <v>23</v>
      </c>
      <c r="C118" s="22" t="s">
        <v>62</v>
      </c>
      <c r="D118" s="22" t="s">
        <v>193</v>
      </c>
      <c r="E118" s="22" t="s">
        <v>60</v>
      </c>
      <c r="F118" s="24">
        <v>3197122</v>
      </c>
      <c r="G118" s="24">
        <v>3197122</v>
      </c>
      <c r="H118" s="24">
        <v>3187187.18</v>
      </c>
      <c r="I118" s="33">
        <f t="shared" si="35"/>
        <v>0.9968925740087492</v>
      </c>
    </row>
    <row r="119" spans="1:9" ht="47.25" x14ac:dyDescent="0.2">
      <c r="A119" s="25" t="s">
        <v>26</v>
      </c>
      <c r="B119" s="22" t="s">
        <v>23</v>
      </c>
      <c r="C119" s="22" t="s">
        <v>62</v>
      </c>
      <c r="D119" s="22" t="s">
        <v>193</v>
      </c>
      <c r="E119" s="22" t="s">
        <v>27</v>
      </c>
      <c r="F119" s="24">
        <f>F120</f>
        <v>1015611</v>
      </c>
      <c r="G119" s="24">
        <f t="shared" ref="G119:H119" si="51">G120</f>
        <v>1015611</v>
      </c>
      <c r="H119" s="24">
        <f t="shared" si="51"/>
        <v>1009580.18</v>
      </c>
      <c r="I119" s="33">
        <f t="shared" si="35"/>
        <v>0.99406187999145346</v>
      </c>
    </row>
    <row r="120" spans="1:9" ht="47.25" x14ac:dyDescent="0.2">
      <c r="A120" s="25" t="s">
        <v>28</v>
      </c>
      <c r="B120" s="22" t="s">
        <v>23</v>
      </c>
      <c r="C120" s="22" t="s">
        <v>62</v>
      </c>
      <c r="D120" s="22" t="s">
        <v>193</v>
      </c>
      <c r="E120" s="22" t="s">
        <v>29</v>
      </c>
      <c r="F120" s="24">
        <v>1015611</v>
      </c>
      <c r="G120" s="24">
        <v>1015611</v>
      </c>
      <c r="H120" s="24">
        <v>1009580.18</v>
      </c>
      <c r="I120" s="33">
        <f t="shared" si="35"/>
        <v>0.99406187999145346</v>
      </c>
    </row>
    <row r="121" spans="1:9" ht="15.75" x14ac:dyDescent="0.2">
      <c r="A121" s="25" t="s">
        <v>32</v>
      </c>
      <c r="B121" s="22" t="s">
        <v>23</v>
      </c>
      <c r="C121" s="22" t="s">
        <v>62</v>
      </c>
      <c r="D121" s="22" t="s">
        <v>193</v>
      </c>
      <c r="E121" s="22" t="s">
        <v>33</v>
      </c>
      <c r="F121" s="24">
        <f>F122</f>
        <v>544</v>
      </c>
      <c r="G121" s="24">
        <f t="shared" ref="G121:H121" si="52">G122</f>
        <v>544</v>
      </c>
      <c r="H121" s="24">
        <f t="shared" si="52"/>
        <v>544</v>
      </c>
      <c r="I121" s="33">
        <f t="shared" si="35"/>
        <v>1</v>
      </c>
    </row>
    <row r="122" spans="1:9" ht="31.5" x14ac:dyDescent="0.2">
      <c r="A122" s="25" t="s">
        <v>34</v>
      </c>
      <c r="B122" s="22" t="s">
        <v>23</v>
      </c>
      <c r="C122" s="22" t="s">
        <v>62</v>
      </c>
      <c r="D122" s="22" t="s">
        <v>193</v>
      </c>
      <c r="E122" s="22" t="s">
        <v>35</v>
      </c>
      <c r="F122" s="24">
        <v>544</v>
      </c>
      <c r="G122" s="24">
        <v>544</v>
      </c>
      <c r="H122" s="24">
        <v>544</v>
      </c>
      <c r="I122" s="33">
        <f t="shared" si="35"/>
        <v>1</v>
      </c>
    </row>
    <row r="123" spans="1:9" ht="78.75" x14ac:dyDescent="0.2">
      <c r="A123" s="25" t="s">
        <v>61</v>
      </c>
      <c r="B123" s="22" t="s">
        <v>23</v>
      </c>
      <c r="C123" s="22" t="s">
        <v>62</v>
      </c>
      <c r="D123" s="22" t="s">
        <v>194</v>
      </c>
      <c r="E123" s="26" t="s">
        <v>0</v>
      </c>
      <c r="F123" s="24">
        <f>F124</f>
        <v>89500</v>
      </c>
      <c r="G123" s="24">
        <f t="shared" ref="G123:H124" si="53">G124</f>
        <v>89500</v>
      </c>
      <c r="H123" s="24">
        <f t="shared" si="53"/>
        <v>84000</v>
      </c>
      <c r="I123" s="33">
        <f t="shared" si="35"/>
        <v>0.93854748603351956</v>
      </c>
    </row>
    <row r="124" spans="1:9" ht="47.25" x14ac:dyDescent="0.2">
      <c r="A124" s="25" t="s">
        <v>26</v>
      </c>
      <c r="B124" s="22" t="s">
        <v>23</v>
      </c>
      <c r="C124" s="22" t="s">
        <v>62</v>
      </c>
      <c r="D124" s="22" t="s">
        <v>194</v>
      </c>
      <c r="E124" s="22" t="s">
        <v>27</v>
      </c>
      <c r="F124" s="24">
        <f>F125</f>
        <v>89500</v>
      </c>
      <c r="G124" s="24">
        <f t="shared" si="53"/>
        <v>89500</v>
      </c>
      <c r="H124" s="24">
        <f t="shared" si="53"/>
        <v>84000</v>
      </c>
      <c r="I124" s="33">
        <f t="shared" si="35"/>
        <v>0.93854748603351956</v>
      </c>
    </row>
    <row r="125" spans="1:9" ht="47.25" x14ac:dyDescent="0.2">
      <c r="A125" s="25" t="s">
        <v>28</v>
      </c>
      <c r="B125" s="22" t="s">
        <v>23</v>
      </c>
      <c r="C125" s="22" t="s">
        <v>62</v>
      </c>
      <c r="D125" s="22" t="s">
        <v>194</v>
      </c>
      <c r="E125" s="22" t="s">
        <v>29</v>
      </c>
      <c r="F125" s="24">
        <v>89500</v>
      </c>
      <c r="G125" s="24">
        <v>89500</v>
      </c>
      <c r="H125" s="24">
        <v>84000</v>
      </c>
      <c r="I125" s="33">
        <f t="shared" si="35"/>
        <v>0.93854748603351956</v>
      </c>
    </row>
    <row r="126" spans="1:9" ht="31.5" x14ac:dyDescent="0.2">
      <c r="A126" s="25" t="s">
        <v>63</v>
      </c>
      <c r="B126" s="22" t="s">
        <v>23</v>
      </c>
      <c r="C126" s="22" t="s">
        <v>62</v>
      </c>
      <c r="D126" s="22" t="s">
        <v>195</v>
      </c>
      <c r="E126" s="26" t="s">
        <v>0</v>
      </c>
      <c r="F126" s="24">
        <f>F127</f>
        <v>16800</v>
      </c>
      <c r="G126" s="24">
        <f t="shared" ref="G126:H127" si="54">G127</f>
        <v>16800</v>
      </c>
      <c r="H126" s="24">
        <f t="shared" si="54"/>
        <v>16800</v>
      </c>
      <c r="I126" s="33">
        <f t="shared" si="35"/>
        <v>1</v>
      </c>
    </row>
    <row r="127" spans="1:9" ht="47.25" x14ac:dyDescent="0.2">
      <c r="A127" s="25" t="s">
        <v>26</v>
      </c>
      <c r="B127" s="22" t="s">
        <v>23</v>
      </c>
      <c r="C127" s="22" t="s">
        <v>62</v>
      </c>
      <c r="D127" s="22" t="s">
        <v>195</v>
      </c>
      <c r="E127" s="22" t="s">
        <v>27</v>
      </c>
      <c r="F127" s="24">
        <f>F128</f>
        <v>16800</v>
      </c>
      <c r="G127" s="24">
        <f t="shared" si="54"/>
        <v>16800</v>
      </c>
      <c r="H127" s="24">
        <f t="shared" si="54"/>
        <v>16800</v>
      </c>
      <c r="I127" s="33">
        <f t="shared" si="35"/>
        <v>1</v>
      </c>
    </row>
    <row r="128" spans="1:9" ht="47.25" x14ac:dyDescent="0.2">
      <c r="A128" s="25" t="s">
        <v>28</v>
      </c>
      <c r="B128" s="22" t="s">
        <v>23</v>
      </c>
      <c r="C128" s="22" t="s">
        <v>62</v>
      </c>
      <c r="D128" s="22" t="s">
        <v>195</v>
      </c>
      <c r="E128" s="22" t="s">
        <v>29</v>
      </c>
      <c r="F128" s="24">
        <v>16800</v>
      </c>
      <c r="G128" s="24">
        <v>16800</v>
      </c>
      <c r="H128" s="24">
        <v>16800</v>
      </c>
      <c r="I128" s="33">
        <f t="shared" si="35"/>
        <v>1</v>
      </c>
    </row>
    <row r="129" spans="1:9" ht="15.75" x14ac:dyDescent="0.2">
      <c r="A129" s="23" t="s">
        <v>64</v>
      </c>
      <c r="B129" s="22" t="s">
        <v>31</v>
      </c>
      <c r="C129" s="22" t="s">
        <v>0</v>
      </c>
      <c r="D129" s="22" t="s">
        <v>0</v>
      </c>
      <c r="E129" s="22" t="s">
        <v>0</v>
      </c>
      <c r="F129" s="24">
        <f>F130+F138+F134</f>
        <v>15727992.779999999</v>
      </c>
      <c r="G129" s="24">
        <f t="shared" ref="G129:H129" si="55">G130+G138+G134</f>
        <v>15727992.779999999</v>
      </c>
      <c r="H129" s="24">
        <f t="shared" si="55"/>
        <v>14721026.33</v>
      </c>
      <c r="I129" s="33">
        <f t="shared" si="35"/>
        <v>0.9359761627510107</v>
      </c>
    </row>
    <row r="130" spans="1:9" ht="15.75" x14ac:dyDescent="0.2">
      <c r="A130" s="23" t="s">
        <v>65</v>
      </c>
      <c r="B130" s="22" t="s">
        <v>31</v>
      </c>
      <c r="C130" s="22" t="s">
        <v>37</v>
      </c>
      <c r="D130" s="22" t="s">
        <v>0</v>
      </c>
      <c r="E130" s="22" t="s">
        <v>0</v>
      </c>
      <c r="F130" s="24">
        <f>F131</f>
        <v>834997.77</v>
      </c>
      <c r="G130" s="24">
        <f t="shared" ref="G130:H132" si="56">G131</f>
        <v>834997.77</v>
      </c>
      <c r="H130" s="24">
        <f t="shared" si="56"/>
        <v>210835.9</v>
      </c>
      <c r="I130" s="33">
        <f t="shared" si="35"/>
        <v>0.25249875817033618</v>
      </c>
    </row>
    <row r="131" spans="1:9" ht="204.75" x14ac:dyDescent="0.2">
      <c r="A131" s="25" t="s">
        <v>196</v>
      </c>
      <c r="B131" s="22" t="s">
        <v>31</v>
      </c>
      <c r="C131" s="22" t="s">
        <v>37</v>
      </c>
      <c r="D131" s="22" t="s">
        <v>197</v>
      </c>
      <c r="E131" s="26" t="s">
        <v>0</v>
      </c>
      <c r="F131" s="24">
        <f>F132</f>
        <v>834997.77</v>
      </c>
      <c r="G131" s="24">
        <f t="shared" si="56"/>
        <v>834997.77</v>
      </c>
      <c r="H131" s="24">
        <f t="shared" si="56"/>
        <v>210835.9</v>
      </c>
      <c r="I131" s="33">
        <f t="shared" si="35"/>
        <v>0.25249875817033618</v>
      </c>
    </row>
    <row r="132" spans="1:9" ht="47.25" x14ac:dyDescent="0.2">
      <c r="A132" s="25" t="s">
        <v>26</v>
      </c>
      <c r="B132" s="22" t="s">
        <v>31</v>
      </c>
      <c r="C132" s="22" t="s">
        <v>37</v>
      </c>
      <c r="D132" s="22" t="s">
        <v>197</v>
      </c>
      <c r="E132" s="22" t="s">
        <v>27</v>
      </c>
      <c r="F132" s="24">
        <f>F133</f>
        <v>834997.77</v>
      </c>
      <c r="G132" s="24">
        <f t="shared" si="56"/>
        <v>834997.77</v>
      </c>
      <c r="H132" s="24">
        <f t="shared" si="56"/>
        <v>210835.9</v>
      </c>
      <c r="I132" s="33">
        <f t="shared" si="35"/>
        <v>0.25249875817033618</v>
      </c>
    </row>
    <row r="133" spans="1:9" ht="47.25" x14ac:dyDescent="0.2">
      <c r="A133" s="25" t="s">
        <v>28</v>
      </c>
      <c r="B133" s="22" t="s">
        <v>31</v>
      </c>
      <c r="C133" s="22" t="s">
        <v>37</v>
      </c>
      <c r="D133" s="22" t="s">
        <v>197</v>
      </c>
      <c r="E133" s="22" t="s">
        <v>29</v>
      </c>
      <c r="F133" s="24">
        <v>834997.77</v>
      </c>
      <c r="G133" s="24">
        <v>834997.77</v>
      </c>
      <c r="H133" s="24">
        <v>210835.9</v>
      </c>
      <c r="I133" s="33">
        <f t="shared" si="35"/>
        <v>0.25249875817033618</v>
      </c>
    </row>
    <row r="134" spans="1:9" s="37" customFormat="1" ht="15.75" x14ac:dyDescent="0.2">
      <c r="A134" s="25" t="s">
        <v>287</v>
      </c>
      <c r="B134" s="32" t="s">
        <v>31</v>
      </c>
      <c r="C134" s="32" t="s">
        <v>112</v>
      </c>
      <c r="D134" s="22"/>
      <c r="E134" s="22"/>
      <c r="F134" s="24">
        <f>F135</f>
        <v>355000</v>
      </c>
      <c r="G134" s="24">
        <f t="shared" ref="G134:H136" si="57">G135</f>
        <v>355000</v>
      </c>
      <c r="H134" s="24">
        <f t="shared" si="57"/>
        <v>355000</v>
      </c>
      <c r="I134" s="33">
        <f t="shared" si="35"/>
        <v>1</v>
      </c>
    </row>
    <row r="135" spans="1:9" s="37" customFormat="1" ht="78.75" x14ac:dyDescent="0.2">
      <c r="A135" s="25" t="s">
        <v>288</v>
      </c>
      <c r="B135" s="32" t="s">
        <v>31</v>
      </c>
      <c r="C135" s="32" t="s">
        <v>112</v>
      </c>
      <c r="D135" s="22" t="s">
        <v>289</v>
      </c>
      <c r="E135" s="22"/>
      <c r="F135" s="24">
        <f>F136</f>
        <v>355000</v>
      </c>
      <c r="G135" s="24">
        <f t="shared" si="57"/>
        <v>355000</v>
      </c>
      <c r="H135" s="24">
        <f t="shared" si="57"/>
        <v>355000</v>
      </c>
      <c r="I135" s="33">
        <f t="shared" si="35"/>
        <v>1</v>
      </c>
    </row>
    <row r="136" spans="1:9" s="37" customFormat="1" ht="47.25" x14ac:dyDescent="0.2">
      <c r="A136" s="25" t="s">
        <v>26</v>
      </c>
      <c r="B136" s="32" t="s">
        <v>31</v>
      </c>
      <c r="C136" s="32" t="s">
        <v>112</v>
      </c>
      <c r="D136" s="22" t="s">
        <v>289</v>
      </c>
      <c r="E136" s="22">
        <v>200</v>
      </c>
      <c r="F136" s="24">
        <f>F137</f>
        <v>355000</v>
      </c>
      <c r="G136" s="24">
        <f t="shared" si="57"/>
        <v>355000</v>
      </c>
      <c r="H136" s="24">
        <f t="shared" si="57"/>
        <v>355000</v>
      </c>
      <c r="I136" s="33">
        <f t="shared" si="35"/>
        <v>1</v>
      </c>
    </row>
    <row r="137" spans="1:9" s="37" customFormat="1" ht="47.25" x14ac:dyDescent="0.2">
      <c r="A137" s="25" t="s">
        <v>28</v>
      </c>
      <c r="B137" s="32" t="s">
        <v>31</v>
      </c>
      <c r="C137" s="32" t="s">
        <v>112</v>
      </c>
      <c r="D137" s="22" t="s">
        <v>289</v>
      </c>
      <c r="E137" s="22">
        <v>240</v>
      </c>
      <c r="F137" s="24">
        <v>355000</v>
      </c>
      <c r="G137" s="24">
        <v>355000</v>
      </c>
      <c r="H137" s="24">
        <v>355000</v>
      </c>
      <c r="I137" s="33">
        <f t="shared" si="35"/>
        <v>1</v>
      </c>
    </row>
    <row r="138" spans="1:9" ht="31.5" x14ac:dyDescent="0.2">
      <c r="A138" s="23" t="s">
        <v>66</v>
      </c>
      <c r="B138" s="22" t="s">
        <v>31</v>
      </c>
      <c r="C138" s="22" t="s">
        <v>57</v>
      </c>
      <c r="D138" s="22" t="s">
        <v>0</v>
      </c>
      <c r="E138" s="22" t="s">
        <v>0</v>
      </c>
      <c r="F138" s="24">
        <f>F139+F142+F145+F151</f>
        <v>14537995.01</v>
      </c>
      <c r="G138" s="24">
        <f t="shared" ref="G138:H138" si="58">G139+G142+G145+G151</f>
        <v>14537995.01</v>
      </c>
      <c r="H138" s="24">
        <f t="shared" si="58"/>
        <v>14155190.43</v>
      </c>
      <c r="I138" s="33">
        <f t="shared" si="35"/>
        <v>0.97366868129087358</v>
      </c>
    </row>
    <row r="139" spans="1:9" ht="63" x14ac:dyDescent="0.2">
      <c r="A139" s="25" t="s">
        <v>67</v>
      </c>
      <c r="B139" s="22" t="s">
        <v>31</v>
      </c>
      <c r="C139" s="22" t="s">
        <v>57</v>
      </c>
      <c r="D139" s="22" t="s">
        <v>198</v>
      </c>
      <c r="E139" s="26" t="s">
        <v>0</v>
      </c>
      <c r="F139" s="24">
        <f>F140</f>
        <v>966000</v>
      </c>
      <c r="G139" s="24">
        <f t="shared" ref="G139:H140" si="59">G140</f>
        <v>966000</v>
      </c>
      <c r="H139" s="24">
        <f t="shared" si="59"/>
        <v>599332.5</v>
      </c>
      <c r="I139" s="33">
        <f t="shared" si="35"/>
        <v>0.62042701863354033</v>
      </c>
    </row>
    <row r="140" spans="1:9" ht="47.25" x14ac:dyDescent="0.2">
      <c r="A140" s="25" t="s">
        <v>26</v>
      </c>
      <c r="B140" s="22" t="s">
        <v>31</v>
      </c>
      <c r="C140" s="22" t="s">
        <v>57</v>
      </c>
      <c r="D140" s="22" t="s">
        <v>198</v>
      </c>
      <c r="E140" s="22" t="s">
        <v>27</v>
      </c>
      <c r="F140" s="24">
        <f>F141</f>
        <v>966000</v>
      </c>
      <c r="G140" s="24">
        <f t="shared" si="59"/>
        <v>966000</v>
      </c>
      <c r="H140" s="24">
        <f t="shared" si="59"/>
        <v>599332.5</v>
      </c>
      <c r="I140" s="33">
        <f t="shared" ref="I140:I203" si="60">H140/G140</f>
        <v>0.62042701863354033</v>
      </c>
    </row>
    <row r="141" spans="1:9" ht="47.25" x14ac:dyDescent="0.2">
      <c r="A141" s="25" t="s">
        <v>28</v>
      </c>
      <c r="B141" s="22" t="s">
        <v>31</v>
      </c>
      <c r="C141" s="22" t="s">
        <v>57</v>
      </c>
      <c r="D141" s="22" t="s">
        <v>198</v>
      </c>
      <c r="E141" s="22" t="s">
        <v>29</v>
      </c>
      <c r="F141" s="24">
        <v>966000</v>
      </c>
      <c r="G141" s="24">
        <v>966000</v>
      </c>
      <c r="H141" s="24">
        <v>599332.5</v>
      </c>
      <c r="I141" s="33">
        <f t="shared" si="60"/>
        <v>0.62042701863354033</v>
      </c>
    </row>
    <row r="142" spans="1:9" ht="63" x14ac:dyDescent="0.2">
      <c r="A142" s="25" t="s">
        <v>67</v>
      </c>
      <c r="B142" s="22" t="s">
        <v>31</v>
      </c>
      <c r="C142" s="22" t="s">
        <v>57</v>
      </c>
      <c r="D142" s="22" t="s">
        <v>199</v>
      </c>
      <c r="E142" s="26" t="s">
        <v>0</v>
      </c>
      <c r="F142" s="24">
        <f>F143</f>
        <v>11110555.01</v>
      </c>
      <c r="G142" s="24">
        <f t="shared" ref="G142:H143" si="61">G143</f>
        <v>11110555.01</v>
      </c>
      <c r="H142" s="24">
        <f t="shared" si="61"/>
        <v>11096886.640000001</v>
      </c>
      <c r="I142" s="33">
        <f t="shared" si="60"/>
        <v>0.99876978512885295</v>
      </c>
    </row>
    <row r="143" spans="1:9" ht="47.25" x14ac:dyDescent="0.2">
      <c r="A143" s="25" t="s">
        <v>26</v>
      </c>
      <c r="B143" s="22" t="s">
        <v>31</v>
      </c>
      <c r="C143" s="22" t="s">
        <v>57</v>
      </c>
      <c r="D143" s="22" t="s">
        <v>199</v>
      </c>
      <c r="E143" s="22" t="s">
        <v>27</v>
      </c>
      <c r="F143" s="24">
        <f>F144</f>
        <v>11110555.01</v>
      </c>
      <c r="G143" s="24">
        <f t="shared" si="61"/>
        <v>11110555.01</v>
      </c>
      <c r="H143" s="24">
        <f t="shared" si="61"/>
        <v>11096886.640000001</v>
      </c>
      <c r="I143" s="33">
        <f t="shared" si="60"/>
        <v>0.99876978512885295</v>
      </c>
    </row>
    <row r="144" spans="1:9" ht="47.25" x14ac:dyDescent="0.2">
      <c r="A144" s="25" t="s">
        <v>28</v>
      </c>
      <c r="B144" s="22" t="s">
        <v>31</v>
      </c>
      <c r="C144" s="22" t="s">
        <v>57</v>
      </c>
      <c r="D144" s="22" t="s">
        <v>199</v>
      </c>
      <c r="E144" s="22" t="s">
        <v>29</v>
      </c>
      <c r="F144" s="24">
        <v>11110555.01</v>
      </c>
      <c r="G144" s="24">
        <v>11110555.01</v>
      </c>
      <c r="H144" s="24">
        <v>11096886.640000001</v>
      </c>
      <c r="I144" s="33">
        <f t="shared" si="60"/>
        <v>0.99876978512885295</v>
      </c>
    </row>
    <row r="145" spans="1:9" ht="63" x14ac:dyDescent="0.2">
      <c r="A145" s="25" t="s">
        <v>67</v>
      </c>
      <c r="B145" s="22" t="s">
        <v>31</v>
      </c>
      <c r="C145" s="22" t="s">
        <v>57</v>
      </c>
      <c r="D145" s="22" t="s">
        <v>200</v>
      </c>
      <c r="E145" s="26" t="s">
        <v>0</v>
      </c>
      <c r="F145" s="24">
        <f>F146</f>
        <v>2300000</v>
      </c>
      <c r="G145" s="24">
        <f t="shared" ref="G145:H146" si="62">G146</f>
        <v>2300000</v>
      </c>
      <c r="H145" s="24">
        <f t="shared" si="62"/>
        <v>2297626.29</v>
      </c>
      <c r="I145" s="33">
        <f t="shared" si="60"/>
        <v>0.9989679521739131</v>
      </c>
    </row>
    <row r="146" spans="1:9" ht="47.25" x14ac:dyDescent="0.2">
      <c r="A146" s="25" t="s">
        <v>26</v>
      </c>
      <c r="B146" s="22" t="s">
        <v>31</v>
      </c>
      <c r="C146" s="22" t="s">
        <v>57</v>
      </c>
      <c r="D146" s="22" t="s">
        <v>200</v>
      </c>
      <c r="E146" s="22" t="s">
        <v>27</v>
      </c>
      <c r="F146" s="24">
        <f>F147</f>
        <v>2300000</v>
      </c>
      <c r="G146" s="24">
        <f t="shared" si="62"/>
        <v>2300000</v>
      </c>
      <c r="H146" s="24">
        <f t="shared" si="62"/>
        <v>2297626.29</v>
      </c>
      <c r="I146" s="33">
        <f t="shared" si="60"/>
        <v>0.9989679521739131</v>
      </c>
    </row>
    <row r="147" spans="1:9" ht="47.25" x14ac:dyDescent="0.2">
      <c r="A147" s="25" t="s">
        <v>28</v>
      </c>
      <c r="B147" s="22" t="s">
        <v>31</v>
      </c>
      <c r="C147" s="22" t="s">
        <v>57</v>
      </c>
      <c r="D147" s="22" t="s">
        <v>200</v>
      </c>
      <c r="E147" s="22" t="s">
        <v>29</v>
      </c>
      <c r="F147" s="24">
        <v>2300000</v>
      </c>
      <c r="G147" s="24">
        <v>2300000</v>
      </c>
      <c r="H147" s="24">
        <v>2297626.29</v>
      </c>
      <c r="I147" s="33">
        <f t="shared" si="60"/>
        <v>0.9989679521739131</v>
      </c>
    </row>
    <row r="148" spans="1:9" ht="1.5" customHeight="1" x14ac:dyDescent="0.2">
      <c r="A148" s="25" t="s">
        <v>201</v>
      </c>
      <c r="B148" s="22" t="s">
        <v>31</v>
      </c>
      <c r="C148" s="22" t="s">
        <v>57</v>
      </c>
      <c r="D148" s="22" t="s">
        <v>202</v>
      </c>
      <c r="E148" s="26" t="s">
        <v>0</v>
      </c>
      <c r="F148" s="24"/>
      <c r="G148" s="24"/>
      <c r="H148" s="24"/>
      <c r="I148" s="33" t="e">
        <f t="shared" si="60"/>
        <v>#DIV/0!</v>
      </c>
    </row>
    <row r="149" spans="1:9" ht="47.25" hidden="1" x14ac:dyDescent="0.2">
      <c r="A149" s="25" t="s">
        <v>26</v>
      </c>
      <c r="B149" s="22" t="s">
        <v>31</v>
      </c>
      <c r="C149" s="22" t="s">
        <v>57</v>
      </c>
      <c r="D149" s="22" t="s">
        <v>202</v>
      </c>
      <c r="E149" s="22" t="s">
        <v>27</v>
      </c>
      <c r="F149" s="24"/>
      <c r="G149" s="24"/>
      <c r="H149" s="24"/>
      <c r="I149" s="33" t="e">
        <f t="shared" si="60"/>
        <v>#DIV/0!</v>
      </c>
    </row>
    <row r="150" spans="1:9" ht="1.5" customHeight="1" x14ac:dyDescent="0.2">
      <c r="A150" s="25" t="s">
        <v>28</v>
      </c>
      <c r="B150" s="22" t="s">
        <v>31</v>
      </c>
      <c r="C150" s="22" t="s">
        <v>57</v>
      </c>
      <c r="D150" s="22" t="s">
        <v>202</v>
      </c>
      <c r="E150" s="22" t="s">
        <v>29</v>
      </c>
      <c r="F150" s="24"/>
      <c r="G150" s="24"/>
      <c r="H150" s="24"/>
      <c r="I150" s="33" t="e">
        <f t="shared" si="60"/>
        <v>#DIV/0!</v>
      </c>
    </row>
    <row r="151" spans="1:9" ht="31.5" x14ac:dyDescent="0.2">
      <c r="A151" s="25" t="s">
        <v>68</v>
      </c>
      <c r="B151" s="22" t="s">
        <v>31</v>
      </c>
      <c r="C151" s="22" t="s">
        <v>57</v>
      </c>
      <c r="D151" s="22" t="s">
        <v>203</v>
      </c>
      <c r="E151" s="26" t="s">
        <v>0</v>
      </c>
      <c r="F151" s="24">
        <f>F152</f>
        <v>161440</v>
      </c>
      <c r="G151" s="24">
        <f t="shared" ref="G151:H152" si="63">G152</f>
        <v>161440</v>
      </c>
      <c r="H151" s="24">
        <f t="shared" si="63"/>
        <v>161345</v>
      </c>
      <c r="I151" s="33">
        <f t="shared" si="60"/>
        <v>0.99941154608523286</v>
      </c>
    </row>
    <row r="152" spans="1:9" ht="47.25" x14ac:dyDescent="0.2">
      <c r="A152" s="25" t="s">
        <v>26</v>
      </c>
      <c r="B152" s="22" t="s">
        <v>31</v>
      </c>
      <c r="C152" s="22" t="s">
        <v>57</v>
      </c>
      <c r="D152" s="22" t="s">
        <v>203</v>
      </c>
      <c r="E152" s="22" t="s">
        <v>27</v>
      </c>
      <c r="F152" s="24">
        <f>F153</f>
        <v>161440</v>
      </c>
      <c r="G152" s="24">
        <f t="shared" si="63"/>
        <v>161440</v>
      </c>
      <c r="H152" s="24">
        <f t="shared" si="63"/>
        <v>161345</v>
      </c>
      <c r="I152" s="33">
        <f t="shared" si="60"/>
        <v>0.99941154608523286</v>
      </c>
    </row>
    <row r="153" spans="1:9" ht="47.25" x14ac:dyDescent="0.2">
      <c r="A153" s="25" t="s">
        <v>28</v>
      </c>
      <c r="B153" s="22" t="s">
        <v>31</v>
      </c>
      <c r="C153" s="22" t="s">
        <v>57</v>
      </c>
      <c r="D153" s="22" t="s">
        <v>203</v>
      </c>
      <c r="E153" s="22" t="s">
        <v>29</v>
      </c>
      <c r="F153" s="24">
        <v>161440</v>
      </c>
      <c r="G153" s="24">
        <v>161440</v>
      </c>
      <c r="H153" s="24">
        <v>161345</v>
      </c>
      <c r="I153" s="33">
        <f t="shared" si="60"/>
        <v>0.99941154608523286</v>
      </c>
    </row>
    <row r="154" spans="1:9" ht="15.75" x14ac:dyDescent="0.2">
      <c r="A154" s="23" t="s">
        <v>70</v>
      </c>
      <c r="B154" s="22" t="s">
        <v>37</v>
      </c>
      <c r="C154" s="22" t="s">
        <v>0</v>
      </c>
      <c r="D154" s="22" t="s">
        <v>0</v>
      </c>
      <c r="E154" s="22" t="s">
        <v>0</v>
      </c>
      <c r="F154" s="24">
        <f>F155+F165+F169+F196</f>
        <v>21329824.040000003</v>
      </c>
      <c r="G154" s="24">
        <f t="shared" ref="G154:H154" si="64">G155+G165+G169+G196</f>
        <v>21379824.040000003</v>
      </c>
      <c r="H154" s="24">
        <f t="shared" si="64"/>
        <v>19791698.84</v>
      </c>
      <c r="I154" s="33">
        <f t="shared" si="60"/>
        <v>0.92571850932782496</v>
      </c>
    </row>
    <row r="155" spans="1:9" ht="15.75" x14ac:dyDescent="0.2">
      <c r="A155" s="23" t="s">
        <v>71</v>
      </c>
      <c r="B155" s="22" t="s">
        <v>37</v>
      </c>
      <c r="C155" s="22" t="s">
        <v>14</v>
      </c>
      <c r="D155" s="22" t="s">
        <v>0</v>
      </c>
      <c r="E155" s="22" t="s">
        <v>0</v>
      </c>
      <c r="F155" s="24">
        <f>F156+F159</f>
        <v>2256066.0499999998</v>
      </c>
      <c r="G155" s="24">
        <f>G156+G159+G162</f>
        <v>2306066.0499999998</v>
      </c>
      <c r="H155" s="24">
        <f>H156+H159+H162</f>
        <v>770534.57000000007</v>
      </c>
      <c r="I155" s="33">
        <f t="shared" si="60"/>
        <v>0.33413378164081647</v>
      </c>
    </row>
    <row r="156" spans="1:9" ht="47.25" x14ac:dyDescent="0.2">
      <c r="A156" s="25" t="s">
        <v>72</v>
      </c>
      <c r="B156" s="22" t="s">
        <v>37</v>
      </c>
      <c r="C156" s="22" t="s">
        <v>14</v>
      </c>
      <c r="D156" s="22" t="s">
        <v>204</v>
      </c>
      <c r="E156" s="26" t="s">
        <v>0</v>
      </c>
      <c r="F156" s="24">
        <f>F157</f>
        <v>1665940.38</v>
      </c>
      <c r="G156" s="24">
        <f t="shared" ref="G156:H157" si="65">G157</f>
        <v>1665940.38</v>
      </c>
      <c r="H156" s="24">
        <f t="shared" si="65"/>
        <v>131222.65</v>
      </c>
      <c r="I156" s="33">
        <f t="shared" si="60"/>
        <v>7.8767914851790799E-2</v>
      </c>
    </row>
    <row r="157" spans="1:9" ht="47.25" x14ac:dyDescent="0.2">
      <c r="A157" s="25" t="s">
        <v>26</v>
      </c>
      <c r="B157" s="22" t="s">
        <v>37</v>
      </c>
      <c r="C157" s="22" t="s">
        <v>14</v>
      </c>
      <c r="D157" s="22" t="s">
        <v>204</v>
      </c>
      <c r="E157" s="22" t="s">
        <v>27</v>
      </c>
      <c r="F157" s="24">
        <f>F158</f>
        <v>1665940.38</v>
      </c>
      <c r="G157" s="24">
        <f t="shared" si="65"/>
        <v>1665940.38</v>
      </c>
      <c r="H157" s="24">
        <f t="shared" si="65"/>
        <v>131222.65</v>
      </c>
      <c r="I157" s="33">
        <f t="shared" si="60"/>
        <v>7.8767914851790799E-2</v>
      </c>
    </row>
    <row r="158" spans="1:9" ht="47.25" x14ac:dyDescent="0.2">
      <c r="A158" s="25" t="s">
        <v>28</v>
      </c>
      <c r="B158" s="22" t="s">
        <v>37</v>
      </c>
      <c r="C158" s="22" t="s">
        <v>14</v>
      </c>
      <c r="D158" s="22" t="s">
        <v>204</v>
      </c>
      <c r="E158" s="22" t="s">
        <v>29</v>
      </c>
      <c r="F158" s="24">
        <v>1665940.38</v>
      </c>
      <c r="G158" s="24">
        <v>1665940.38</v>
      </c>
      <c r="H158" s="24">
        <v>131222.65</v>
      </c>
      <c r="I158" s="33">
        <f t="shared" si="60"/>
        <v>7.8767914851790799E-2</v>
      </c>
    </row>
    <row r="159" spans="1:9" ht="78.75" x14ac:dyDescent="0.2">
      <c r="A159" s="25" t="s">
        <v>73</v>
      </c>
      <c r="B159" s="22" t="s">
        <v>37</v>
      </c>
      <c r="C159" s="22" t="s">
        <v>14</v>
      </c>
      <c r="D159" s="22" t="s">
        <v>205</v>
      </c>
      <c r="E159" s="26" t="s">
        <v>0</v>
      </c>
      <c r="F159" s="24">
        <f>F160</f>
        <v>590125.67000000004</v>
      </c>
      <c r="G159" s="24">
        <f t="shared" ref="G159:H160" si="66">G160</f>
        <v>590125.67000000004</v>
      </c>
      <c r="H159" s="24">
        <f t="shared" si="66"/>
        <v>589311.92000000004</v>
      </c>
      <c r="I159" s="33">
        <f t="shared" si="60"/>
        <v>0.99862105642684551</v>
      </c>
    </row>
    <row r="160" spans="1:9" ht="47.25" x14ac:dyDescent="0.2">
      <c r="A160" s="25" t="s">
        <v>26</v>
      </c>
      <c r="B160" s="22" t="s">
        <v>37</v>
      </c>
      <c r="C160" s="22" t="s">
        <v>14</v>
      </c>
      <c r="D160" s="22" t="s">
        <v>205</v>
      </c>
      <c r="E160" s="22" t="s">
        <v>27</v>
      </c>
      <c r="F160" s="24">
        <f>F161</f>
        <v>590125.67000000004</v>
      </c>
      <c r="G160" s="24">
        <f t="shared" si="66"/>
        <v>590125.67000000004</v>
      </c>
      <c r="H160" s="24">
        <f t="shared" si="66"/>
        <v>589311.92000000004</v>
      </c>
      <c r="I160" s="33">
        <f t="shared" si="60"/>
        <v>0.99862105642684551</v>
      </c>
    </row>
    <row r="161" spans="1:9" ht="47.25" x14ac:dyDescent="0.2">
      <c r="A161" s="25" t="s">
        <v>28</v>
      </c>
      <c r="B161" s="22" t="s">
        <v>37</v>
      </c>
      <c r="C161" s="22" t="s">
        <v>14</v>
      </c>
      <c r="D161" s="22" t="s">
        <v>205</v>
      </c>
      <c r="E161" s="22" t="s">
        <v>29</v>
      </c>
      <c r="F161" s="24">
        <v>590125.67000000004</v>
      </c>
      <c r="G161" s="24">
        <v>590125.67000000004</v>
      </c>
      <c r="H161" s="24">
        <v>589311.92000000004</v>
      </c>
      <c r="I161" s="33">
        <f t="shared" si="60"/>
        <v>0.99862105642684551</v>
      </c>
    </row>
    <row r="162" spans="1:9" s="31" customFormat="1" ht="31.5" x14ac:dyDescent="0.2">
      <c r="A162" s="25" t="s">
        <v>188</v>
      </c>
      <c r="B162" s="32" t="s">
        <v>37</v>
      </c>
      <c r="C162" s="32" t="s">
        <v>14</v>
      </c>
      <c r="D162" s="32" t="s">
        <v>44</v>
      </c>
      <c r="E162" s="32"/>
      <c r="F162" s="24">
        <v>0</v>
      </c>
      <c r="G162" s="24">
        <f>G163</f>
        <v>50000</v>
      </c>
      <c r="H162" s="24">
        <f>H163</f>
        <v>50000</v>
      </c>
      <c r="I162" s="33">
        <f t="shared" si="60"/>
        <v>1</v>
      </c>
    </row>
    <row r="163" spans="1:9" s="31" customFormat="1" ht="15.75" x14ac:dyDescent="0.2">
      <c r="A163" s="25" t="s">
        <v>32</v>
      </c>
      <c r="B163" s="32" t="s">
        <v>37</v>
      </c>
      <c r="C163" s="32" t="s">
        <v>14</v>
      </c>
      <c r="D163" s="32" t="s">
        <v>44</v>
      </c>
      <c r="E163" s="32" t="s">
        <v>33</v>
      </c>
      <c r="F163" s="24">
        <v>0</v>
      </c>
      <c r="G163" s="24">
        <f>G164</f>
        <v>50000</v>
      </c>
      <c r="H163" s="24">
        <f>H164</f>
        <v>50000</v>
      </c>
      <c r="I163" s="33">
        <f t="shared" si="60"/>
        <v>1</v>
      </c>
    </row>
    <row r="164" spans="1:9" s="31" customFormat="1" ht="15.75" x14ac:dyDescent="0.2">
      <c r="A164" s="25" t="s">
        <v>271</v>
      </c>
      <c r="B164" s="32" t="s">
        <v>37</v>
      </c>
      <c r="C164" s="32" t="s">
        <v>14</v>
      </c>
      <c r="D164" s="32" t="s">
        <v>44</v>
      </c>
      <c r="E164" s="32" t="s">
        <v>35</v>
      </c>
      <c r="F164" s="24">
        <v>0</v>
      </c>
      <c r="G164" s="24">
        <v>50000</v>
      </c>
      <c r="H164" s="24">
        <v>50000</v>
      </c>
      <c r="I164" s="33">
        <f t="shared" si="60"/>
        <v>1</v>
      </c>
    </row>
    <row r="165" spans="1:9" ht="15.75" x14ac:dyDescent="0.2">
      <c r="A165" s="23" t="s">
        <v>74</v>
      </c>
      <c r="B165" s="22" t="s">
        <v>37</v>
      </c>
      <c r="C165" s="22" t="s">
        <v>16</v>
      </c>
      <c r="D165" s="22" t="s">
        <v>0</v>
      </c>
      <c r="E165" s="22" t="s">
        <v>0</v>
      </c>
      <c r="F165" s="24">
        <f>F166</f>
        <v>163150</v>
      </c>
      <c r="G165" s="24">
        <f t="shared" ref="G165:H167" si="67">G166</f>
        <v>163150</v>
      </c>
      <c r="H165" s="24">
        <f t="shared" si="67"/>
        <v>163150</v>
      </c>
      <c r="I165" s="33">
        <f t="shared" si="60"/>
        <v>1</v>
      </c>
    </row>
    <row r="166" spans="1:9" ht="31.5" x14ac:dyDescent="0.2">
      <c r="A166" s="25" t="s">
        <v>75</v>
      </c>
      <c r="B166" s="22" t="s">
        <v>37</v>
      </c>
      <c r="C166" s="22" t="s">
        <v>16</v>
      </c>
      <c r="D166" s="22" t="s">
        <v>206</v>
      </c>
      <c r="E166" s="26" t="s">
        <v>0</v>
      </c>
      <c r="F166" s="24">
        <f>F167</f>
        <v>163150</v>
      </c>
      <c r="G166" s="24">
        <f t="shared" si="67"/>
        <v>163150</v>
      </c>
      <c r="H166" s="24">
        <f t="shared" si="67"/>
        <v>163150</v>
      </c>
      <c r="I166" s="33">
        <f t="shared" si="60"/>
        <v>1</v>
      </c>
    </row>
    <row r="167" spans="1:9" ht="15.75" x14ac:dyDescent="0.2">
      <c r="A167" s="25" t="s">
        <v>32</v>
      </c>
      <c r="B167" s="22" t="s">
        <v>37</v>
      </c>
      <c r="C167" s="22" t="s">
        <v>16</v>
      </c>
      <c r="D167" s="22" t="s">
        <v>206</v>
      </c>
      <c r="E167" s="22" t="s">
        <v>33</v>
      </c>
      <c r="F167" s="24">
        <f>F168</f>
        <v>163150</v>
      </c>
      <c r="G167" s="24">
        <f t="shared" si="67"/>
        <v>163150</v>
      </c>
      <c r="H167" s="24">
        <f t="shared" si="67"/>
        <v>163150</v>
      </c>
      <c r="I167" s="33">
        <f t="shared" si="60"/>
        <v>1</v>
      </c>
    </row>
    <row r="168" spans="1:9" ht="94.5" x14ac:dyDescent="0.2">
      <c r="A168" s="25" t="s">
        <v>76</v>
      </c>
      <c r="B168" s="22" t="s">
        <v>37</v>
      </c>
      <c r="C168" s="22" t="s">
        <v>16</v>
      </c>
      <c r="D168" s="22" t="s">
        <v>206</v>
      </c>
      <c r="E168" s="22" t="s">
        <v>77</v>
      </c>
      <c r="F168" s="24">
        <v>163150</v>
      </c>
      <c r="G168" s="24">
        <v>163150</v>
      </c>
      <c r="H168" s="24">
        <v>163150</v>
      </c>
      <c r="I168" s="33">
        <f t="shared" si="60"/>
        <v>1</v>
      </c>
    </row>
    <row r="169" spans="1:9" ht="15.75" x14ac:dyDescent="0.2">
      <c r="A169" s="23" t="s">
        <v>83</v>
      </c>
      <c r="B169" s="22" t="s">
        <v>37</v>
      </c>
      <c r="C169" s="22" t="s">
        <v>23</v>
      </c>
      <c r="D169" s="22" t="s">
        <v>0</v>
      </c>
      <c r="E169" s="22" t="s">
        <v>0</v>
      </c>
      <c r="F169" s="24">
        <f>F170+F176+F184+F187+F190+F181+F193+F173</f>
        <v>17275507.990000002</v>
      </c>
      <c r="G169" s="24">
        <f t="shared" ref="G169:H169" si="68">G170+G176+G184+G187+G190+G181+G193+G173</f>
        <v>17275507.990000002</v>
      </c>
      <c r="H169" s="24">
        <f t="shared" si="68"/>
        <v>17222914.27</v>
      </c>
      <c r="I169" s="33">
        <f t="shared" si="60"/>
        <v>0.99695559053716698</v>
      </c>
    </row>
    <row r="170" spans="1:9" ht="31.5" x14ac:dyDescent="0.2">
      <c r="A170" s="25" t="s">
        <v>207</v>
      </c>
      <c r="B170" s="22" t="s">
        <v>37</v>
      </c>
      <c r="C170" s="22" t="s">
        <v>23</v>
      </c>
      <c r="D170" s="22" t="s">
        <v>208</v>
      </c>
      <c r="E170" s="26" t="s">
        <v>0</v>
      </c>
      <c r="F170" s="24">
        <f>F171</f>
        <v>3189200</v>
      </c>
      <c r="G170" s="24">
        <f t="shared" ref="G170:H171" si="69">G171</f>
        <v>3189200</v>
      </c>
      <c r="H170" s="24">
        <f t="shared" si="69"/>
        <v>3138312.86</v>
      </c>
      <c r="I170" s="33">
        <f t="shared" si="60"/>
        <v>0.98404391696977289</v>
      </c>
    </row>
    <row r="171" spans="1:9" ht="47.25" x14ac:dyDescent="0.2">
      <c r="A171" s="25" t="s">
        <v>26</v>
      </c>
      <c r="B171" s="22" t="s">
        <v>37</v>
      </c>
      <c r="C171" s="22" t="s">
        <v>23</v>
      </c>
      <c r="D171" s="22" t="s">
        <v>208</v>
      </c>
      <c r="E171" s="22" t="s">
        <v>27</v>
      </c>
      <c r="F171" s="24">
        <f>F172</f>
        <v>3189200</v>
      </c>
      <c r="G171" s="24">
        <f t="shared" si="69"/>
        <v>3189200</v>
      </c>
      <c r="H171" s="24">
        <f t="shared" si="69"/>
        <v>3138312.86</v>
      </c>
      <c r="I171" s="33">
        <f t="shared" si="60"/>
        <v>0.98404391696977289</v>
      </c>
    </row>
    <row r="172" spans="1:9" ht="47.25" x14ac:dyDescent="0.2">
      <c r="A172" s="25" t="s">
        <v>28</v>
      </c>
      <c r="B172" s="22" t="s">
        <v>37</v>
      </c>
      <c r="C172" s="22" t="s">
        <v>23</v>
      </c>
      <c r="D172" s="22" t="s">
        <v>208</v>
      </c>
      <c r="E172" s="22" t="s">
        <v>29</v>
      </c>
      <c r="F172" s="24">
        <v>3189200</v>
      </c>
      <c r="G172" s="24">
        <v>3189200</v>
      </c>
      <c r="H172" s="24">
        <v>3138312.86</v>
      </c>
      <c r="I172" s="33">
        <f t="shared" si="60"/>
        <v>0.98404391696977289</v>
      </c>
    </row>
    <row r="173" spans="1:9" ht="31.5" x14ac:dyDescent="0.2">
      <c r="A173" s="25" t="s">
        <v>150</v>
      </c>
      <c r="B173" s="22" t="s">
        <v>37</v>
      </c>
      <c r="C173" s="22" t="s">
        <v>23</v>
      </c>
      <c r="D173" s="22" t="s">
        <v>209</v>
      </c>
      <c r="E173" s="26" t="s">
        <v>0</v>
      </c>
      <c r="F173" s="24">
        <f>F174</f>
        <v>330000</v>
      </c>
      <c r="G173" s="24">
        <f t="shared" ref="G173:H174" si="70">G174</f>
        <v>330000</v>
      </c>
      <c r="H173" s="24">
        <f t="shared" si="70"/>
        <v>330000</v>
      </c>
      <c r="I173" s="33">
        <f t="shared" si="60"/>
        <v>1</v>
      </c>
    </row>
    <row r="174" spans="1:9" ht="47.25" x14ac:dyDescent="0.2">
      <c r="A174" s="25" t="s">
        <v>26</v>
      </c>
      <c r="B174" s="22" t="s">
        <v>37</v>
      </c>
      <c r="C174" s="22" t="s">
        <v>23</v>
      </c>
      <c r="D174" s="22" t="s">
        <v>209</v>
      </c>
      <c r="E174" s="22" t="s">
        <v>27</v>
      </c>
      <c r="F174" s="24">
        <f>F175</f>
        <v>330000</v>
      </c>
      <c r="G174" s="24">
        <f t="shared" si="70"/>
        <v>330000</v>
      </c>
      <c r="H174" s="24">
        <f t="shared" si="70"/>
        <v>330000</v>
      </c>
      <c r="I174" s="33">
        <f t="shared" si="60"/>
        <v>1</v>
      </c>
    </row>
    <row r="175" spans="1:9" ht="47.25" x14ac:dyDescent="0.2">
      <c r="A175" s="25" t="s">
        <v>28</v>
      </c>
      <c r="B175" s="22" t="s">
        <v>37</v>
      </c>
      <c r="C175" s="22" t="s">
        <v>23</v>
      </c>
      <c r="D175" s="22" t="s">
        <v>209</v>
      </c>
      <c r="E175" s="22" t="s">
        <v>29</v>
      </c>
      <c r="F175" s="24">
        <v>330000</v>
      </c>
      <c r="G175" s="24">
        <v>330000</v>
      </c>
      <c r="H175" s="24">
        <v>330000</v>
      </c>
      <c r="I175" s="33">
        <f t="shared" si="60"/>
        <v>1</v>
      </c>
    </row>
    <row r="176" spans="1:9" ht="15.75" x14ac:dyDescent="0.2">
      <c r="A176" s="25" t="s">
        <v>84</v>
      </c>
      <c r="B176" s="22" t="s">
        <v>37</v>
      </c>
      <c r="C176" s="22" t="s">
        <v>23</v>
      </c>
      <c r="D176" s="22" t="s">
        <v>210</v>
      </c>
      <c r="E176" s="26" t="s">
        <v>0</v>
      </c>
      <c r="F176" s="24">
        <f>F177+F179</f>
        <v>934171.6</v>
      </c>
      <c r="G176" s="24">
        <f t="shared" ref="G176:H176" si="71">G177+G179</f>
        <v>934171.6</v>
      </c>
      <c r="H176" s="24">
        <f t="shared" si="71"/>
        <v>932465.02</v>
      </c>
      <c r="I176" s="33">
        <f t="shared" si="60"/>
        <v>0.99817316218990182</v>
      </c>
    </row>
    <row r="177" spans="1:9" ht="47.25" x14ac:dyDescent="0.2">
      <c r="A177" s="25" t="s">
        <v>26</v>
      </c>
      <c r="B177" s="22" t="s">
        <v>37</v>
      </c>
      <c r="C177" s="22" t="s">
        <v>23</v>
      </c>
      <c r="D177" s="22" t="s">
        <v>210</v>
      </c>
      <c r="E177" s="22" t="s">
        <v>27</v>
      </c>
      <c r="F177" s="24">
        <f>F178</f>
        <v>486171.6</v>
      </c>
      <c r="G177" s="24">
        <f t="shared" ref="G177:H177" si="72">G178</f>
        <v>486171.6</v>
      </c>
      <c r="H177" s="24">
        <f t="shared" si="72"/>
        <v>484465.02</v>
      </c>
      <c r="I177" s="33">
        <f t="shared" si="60"/>
        <v>0.99648975793732097</v>
      </c>
    </row>
    <row r="178" spans="1:9" ht="47.25" x14ac:dyDescent="0.2">
      <c r="A178" s="25" t="s">
        <v>28</v>
      </c>
      <c r="B178" s="22" t="s">
        <v>37</v>
      </c>
      <c r="C178" s="22" t="s">
        <v>23</v>
      </c>
      <c r="D178" s="22" t="s">
        <v>210</v>
      </c>
      <c r="E178" s="22" t="s">
        <v>29</v>
      </c>
      <c r="F178" s="24">
        <v>486171.6</v>
      </c>
      <c r="G178" s="24">
        <v>486171.6</v>
      </c>
      <c r="H178" s="24">
        <v>484465.02</v>
      </c>
      <c r="I178" s="33">
        <f t="shared" si="60"/>
        <v>0.99648975793732097</v>
      </c>
    </row>
    <row r="179" spans="1:9" s="34" customFormat="1" ht="15.75" x14ac:dyDescent="0.2">
      <c r="A179" s="25" t="s">
        <v>275</v>
      </c>
      <c r="B179" s="32" t="s">
        <v>37</v>
      </c>
      <c r="C179" s="32" t="s">
        <v>23</v>
      </c>
      <c r="D179" s="32" t="s">
        <v>210</v>
      </c>
      <c r="E179" s="32" t="s">
        <v>33</v>
      </c>
      <c r="F179" s="24">
        <f>F180</f>
        <v>448000</v>
      </c>
      <c r="G179" s="24">
        <f t="shared" ref="G179:H179" si="73">G180</f>
        <v>448000</v>
      </c>
      <c r="H179" s="24">
        <f t="shared" si="73"/>
        <v>448000</v>
      </c>
      <c r="I179" s="33">
        <f t="shared" si="60"/>
        <v>1</v>
      </c>
    </row>
    <row r="180" spans="1:9" s="34" customFormat="1" ht="94.5" x14ac:dyDescent="0.2">
      <c r="A180" s="25" t="s">
        <v>76</v>
      </c>
      <c r="B180" s="32" t="s">
        <v>37</v>
      </c>
      <c r="C180" s="32" t="s">
        <v>23</v>
      </c>
      <c r="D180" s="32" t="s">
        <v>210</v>
      </c>
      <c r="E180" s="32" t="s">
        <v>77</v>
      </c>
      <c r="F180" s="24">
        <v>448000</v>
      </c>
      <c r="G180" s="24">
        <v>448000</v>
      </c>
      <c r="H180" s="24">
        <v>448000</v>
      </c>
      <c r="I180" s="33">
        <f t="shared" si="60"/>
        <v>1</v>
      </c>
    </row>
    <row r="181" spans="1:9" s="28" customFormat="1" ht="47.25" x14ac:dyDescent="0.2">
      <c r="A181" s="29" t="s">
        <v>201</v>
      </c>
      <c r="B181" s="3" t="s">
        <v>37</v>
      </c>
      <c r="C181" s="3" t="s">
        <v>23</v>
      </c>
      <c r="D181" s="3" t="s">
        <v>268</v>
      </c>
      <c r="E181" s="30" t="s">
        <v>0</v>
      </c>
      <c r="F181" s="24">
        <f>F182</f>
        <v>7364900</v>
      </c>
      <c r="G181" s="24">
        <f t="shared" ref="G181:H182" si="74">G182</f>
        <v>7364900</v>
      </c>
      <c r="H181" s="24">
        <f t="shared" si="74"/>
        <v>7364900</v>
      </c>
      <c r="I181" s="33">
        <f t="shared" si="60"/>
        <v>1</v>
      </c>
    </row>
    <row r="182" spans="1:9" s="28" customFormat="1" ht="47.25" x14ac:dyDescent="0.2">
      <c r="A182" s="29" t="s">
        <v>26</v>
      </c>
      <c r="B182" s="3" t="s">
        <v>37</v>
      </c>
      <c r="C182" s="3" t="s">
        <v>23</v>
      </c>
      <c r="D182" s="3" t="s">
        <v>268</v>
      </c>
      <c r="E182" s="3" t="s">
        <v>27</v>
      </c>
      <c r="F182" s="24">
        <f>F183</f>
        <v>7364900</v>
      </c>
      <c r="G182" s="24">
        <f t="shared" si="74"/>
        <v>7364900</v>
      </c>
      <c r="H182" s="24">
        <f t="shared" si="74"/>
        <v>7364900</v>
      </c>
      <c r="I182" s="33">
        <f t="shared" si="60"/>
        <v>1</v>
      </c>
    </row>
    <row r="183" spans="1:9" s="28" customFormat="1" ht="47.25" x14ac:dyDescent="0.2">
      <c r="A183" s="29" t="s">
        <v>28</v>
      </c>
      <c r="B183" s="3" t="s">
        <v>37</v>
      </c>
      <c r="C183" s="3" t="s">
        <v>23</v>
      </c>
      <c r="D183" s="3" t="s">
        <v>268</v>
      </c>
      <c r="E183" s="3" t="s">
        <v>29</v>
      </c>
      <c r="F183" s="24">
        <v>7364900</v>
      </c>
      <c r="G183" s="24">
        <v>7364900</v>
      </c>
      <c r="H183" s="24">
        <v>7364900</v>
      </c>
      <c r="I183" s="33">
        <f t="shared" si="60"/>
        <v>1</v>
      </c>
    </row>
    <row r="184" spans="1:9" ht="0.75" customHeight="1" x14ac:dyDescent="0.2">
      <c r="A184" s="25" t="s">
        <v>211</v>
      </c>
      <c r="B184" s="22" t="s">
        <v>37</v>
      </c>
      <c r="C184" s="22" t="s">
        <v>23</v>
      </c>
      <c r="D184" s="22" t="s">
        <v>212</v>
      </c>
      <c r="E184" s="26" t="s">
        <v>0</v>
      </c>
      <c r="F184" s="24">
        <f>F185</f>
        <v>0</v>
      </c>
      <c r="G184" s="24">
        <f t="shared" ref="G184:H185" si="75">G185</f>
        <v>0</v>
      </c>
      <c r="H184" s="24">
        <f t="shared" si="75"/>
        <v>0</v>
      </c>
      <c r="I184" s="33" t="e">
        <f t="shared" si="60"/>
        <v>#DIV/0!</v>
      </c>
    </row>
    <row r="185" spans="1:9" ht="47.25" hidden="1" x14ac:dyDescent="0.2">
      <c r="A185" s="25" t="s">
        <v>26</v>
      </c>
      <c r="B185" s="22" t="s">
        <v>37</v>
      </c>
      <c r="C185" s="22" t="s">
        <v>23</v>
      </c>
      <c r="D185" s="22" t="s">
        <v>212</v>
      </c>
      <c r="E185" s="22" t="s">
        <v>27</v>
      </c>
      <c r="F185" s="24">
        <f>F186</f>
        <v>0</v>
      </c>
      <c r="G185" s="24">
        <f t="shared" si="75"/>
        <v>0</v>
      </c>
      <c r="H185" s="24">
        <f t="shared" si="75"/>
        <v>0</v>
      </c>
      <c r="I185" s="33" t="e">
        <f t="shared" si="60"/>
        <v>#DIV/0!</v>
      </c>
    </row>
    <row r="186" spans="1:9" ht="47.25" hidden="1" x14ac:dyDescent="0.2">
      <c r="A186" s="25" t="s">
        <v>28</v>
      </c>
      <c r="B186" s="22" t="s">
        <v>37</v>
      </c>
      <c r="C186" s="22" t="s">
        <v>23</v>
      </c>
      <c r="D186" s="22" t="s">
        <v>212</v>
      </c>
      <c r="E186" s="22" t="s">
        <v>29</v>
      </c>
      <c r="F186" s="24">
        <v>0</v>
      </c>
      <c r="G186" s="24">
        <v>0</v>
      </c>
      <c r="H186" s="24">
        <v>0</v>
      </c>
      <c r="I186" s="33" t="e">
        <f t="shared" si="60"/>
        <v>#DIV/0!</v>
      </c>
    </row>
    <row r="187" spans="1:9" ht="47.25" hidden="1" x14ac:dyDescent="0.2">
      <c r="A187" s="25" t="s">
        <v>213</v>
      </c>
      <c r="B187" s="22" t="s">
        <v>37</v>
      </c>
      <c r="C187" s="22" t="s">
        <v>23</v>
      </c>
      <c r="D187" s="22" t="s">
        <v>214</v>
      </c>
      <c r="E187" s="26" t="s">
        <v>0</v>
      </c>
      <c r="F187" s="24">
        <f>F188</f>
        <v>0</v>
      </c>
      <c r="G187" s="24">
        <f t="shared" ref="G187:H188" si="76">G188</f>
        <v>0</v>
      </c>
      <c r="H187" s="24">
        <f t="shared" si="76"/>
        <v>0</v>
      </c>
      <c r="I187" s="33" t="e">
        <f t="shared" si="60"/>
        <v>#DIV/0!</v>
      </c>
    </row>
    <row r="188" spans="1:9" ht="47.25" hidden="1" x14ac:dyDescent="0.2">
      <c r="A188" s="25" t="s">
        <v>26</v>
      </c>
      <c r="B188" s="22" t="s">
        <v>37</v>
      </c>
      <c r="C188" s="22" t="s">
        <v>23</v>
      </c>
      <c r="D188" s="22" t="s">
        <v>214</v>
      </c>
      <c r="E188" s="22" t="s">
        <v>27</v>
      </c>
      <c r="F188" s="24">
        <f>F189</f>
        <v>0</v>
      </c>
      <c r="G188" s="24">
        <f t="shared" si="76"/>
        <v>0</v>
      </c>
      <c r="H188" s="24">
        <f t="shared" si="76"/>
        <v>0</v>
      </c>
      <c r="I188" s="33" t="e">
        <f t="shared" si="60"/>
        <v>#DIV/0!</v>
      </c>
    </row>
    <row r="189" spans="1:9" ht="47.25" hidden="1" x14ac:dyDescent="0.2">
      <c r="A189" s="25" t="s">
        <v>28</v>
      </c>
      <c r="B189" s="22" t="s">
        <v>37</v>
      </c>
      <c r="C189" s="22" t="s">
        <v>23</v>
      </c>
      <c r="D189" s="22" t="s">
        <v>214</v>
      </c>
      <c r="E189" s="22" t="s">
        <v>29</v>
      </c>
      <c r="F189" s="24"/>
      <c r="G189" s="24"/>
      <c r="H189" s="24"/>
      <c r="I189" s="33" t="e">
        <f t="shared" si="60"/>
        <v>#DIV/0!</v>
      </c>
    </row>
    <row r="190" spans="1:9" ht="31.5" x14ac:dyDescent="0.2">
      <c r="A190" s="25" t="s">
        <v>86</v>
      </c>
      <c r="B190" s="22" t="s">
        <v>37</v>
      </c>
      <c r="C190" s="22" t="s">
        <v>23</v>
      </c>
      <c r="D190" s="22" t="s">
        <v>215</v>
      </c>
      <c r="E190" s="26" t="s">
        <v>0</v>
      </c>
      <c r="F190" s="24">
        <f>F191</f>
        <v>5309026.3899999997</v>
      </c>
      <c r="G190" s="24">
        <f t="shared" ref="G190:H191" si="77">G191</f>
        <v>5309026.3899999997</v>
      </c>
      <c r="H190" s="24">
        <f t="shared" si="77"/>
        <v>5309026.3899999997</v>
      </c>
      <c r="I190" s="33">
        <f t="shared" si="60"/>
        <v>1</v>
      </c>
    </row>
    <row r="191" spans="1:9" ht="47.25" x14ac:dyDescent="0.2">
      <c r="A191" s="25" t="s">
        <v>26</v>
      </c>
      <c r="B191" s="22" t="s">
        <v>37</v>
      </c>
      <c r="C191" s="22" t="s">
        <v>23</v>
      </c>
      <c r="D191" s="22" t="s">
        <v>215</v>
      </c>
      <c r="E191" s="22" t="s">
        <v>27</v>
      </c>
      <c r="F191" s="24">
        <f>F192</f>
        <v>5309026.3899999997</v>
      </c>
      <c r="G191" s="24">
        <f t="shared" si="77"/>
        <v>5309026.3899999997</v>
      </c>
      <c r="H191" s="24">
        <f t="shared" si="77"/>
        <v>5309026.3899999997</v>
      </c>
      <c r="I191" s="33">
        <f t="shared" si="60"/>
        <v>1</v>
      </c>
    </row>
    <row r="192" spans="1:9" ht="47.25" x14ac:dyDescent="0.2">
      <c r="A192" s="25" t="s">
        <v>28</v>
      </c>
      <c r="B192" s="22" t="s">
        <v>37</v>
      </c>
      <c r="C192" s="22" t="s">
        <v>23</v>
      </c>
      <c r="D192" s="22" t="s">
        <v>215</v>
      </c>
      <c r="E192" s="22" t="s">
        <v>29</v>
      </c>
      <c r="F192" s="24">
        <v>5309026.3899999997</v>
      </c>
      <c r="G192" s="24">
        <v>5309026.3899999997</v>
      </c>
      <c r="H192" s="24">
        <v>5309026.3899999997</v>
      </c>
      <c r="I192" s="33">
        <f t="shared" si="60"/>
        <v>1</v>
      </c>
    </row>
    <row r="193" spans="1:9" ht="31.5" x14ac:dyDescent="0.2">
      <c r="A193" s="25" t="s">
        <v>85</v>
      </c>
      <c r="B193" s="22" t="s">
        <v>37</v>
      </c>
      <c r="C193" s="22" t="s">
        <v>23</v>
      </c>
      <c r="D193" s="22" t="s">
        <v>216</v>
      </c>
      <c r="E193" s="26" t="s">
        <v>0</v>
      </c>
      <c r="F193" s="24">
        <f>F194</f>
        <v>148210</v>
      </c>
      <c r="G193" s="24">
        <f t="shared" ref="G193:H194" si="78">G194</f>
        <v>148210</v>
      </c>
      <c r="H193" s="24">
        <f t="shared" si="78"/>
        <v>148210</v>
      </c>
      <c r="I193" s="33">
        <f t="shared" si="60"/>
        <v>1</v>
      </c>
    </row>
    <row r="194" spans="1:9" ht="47.25" x14ac:dyDescent="0.2">
      <c r="A194" s="25" t="s">
        <v>26</v>
      </c>
      <c r="B194" s="22" t="s">
        <v>37</v>
      </c>
      <c r="C194" s="22" t="s">
        <v>23</v>
      </c>
      <c r="D194" s="22" t="s">
        <v>216</v>
      </c>
      <c r="E194" s="22" t="s">
        <v>27</v>
      </c>
      <c r="F194" s="24">
        <f>F195</f>
        <v>148210</v>
      </c>
      <c r="G194" s="24">
        <f t="shared" si="78"/>
        <v>148210</v>
      </c>
      <c r="H194" s="24">
        <f t="shared" si="78"/>
        <v>148210</v>
      </c>
      <c r="I194" s="33">
        <f t="shared" si="60"/>
        <v>1</v>
      </c>
    </row>
    <row r="195" spans="1:9" ht="47.25" x14ac:dyDescent="0.2">
      <c r="A195" s="25" t="s">
        <v>28</v>
      </c>
      <c r="B195" s="22" t="s">
        <v>37</v>
      </c>
      <c r="C195" s="22" t="s">
        <v>23</v>
      </c>
      <c r="D195" s="22" t="s">
        <v>216</v>
      </c>
      <c r="E195" s="22" t="s">
        <v>29</v>
      </c>
      <c r="F195" s="24">
        <v>148210</v>
      </c>
      <c r="G195" s="24">
        <v>148210</v>
      </c>
      <c r="H195" s="24">
        <v>148210</v>
      </c>
      <c r="I195" s="33">
        <f t="shared" si="60"/>
        <v>1</v>
      </c>
    </row>
    <row r="196" spans="1:9" ht="30.75" customHeight="1" x14ac:dyDescent="0.2">
      <c r="A196" s="23" t="s">
        <v>140</v>
      </c>
      <c r="B196" s="22" t="s">
        <v>37</v>
      </c>
      <c r="C196" s="22" t="s">
        <v>37</v>
      </c>
      <c r="D196" s="22" t="s">
        <v>0</v>
      </c>
      <c r="E196" s="22" t="s">
        <v>0</v>
      </c>
      <c r="F196" s="24">
        <f>F197+F200</f>
        <v>1635100</v>
      </c>
      <c r="G196" s="24">
        <f t="shared" ref="G196:H196" si="79">G197+G200</f>
        <v>1635100</v>
      </c>
      <c r="H196" s="24">
        <f t="shared" si="79"/>
        <v>1635100</v>
      </c>
      <c r="I196" s="33">
        <f t="shared" si="60"/>
        <v>1</v>
      </c>
    </row>
    <row r="197" spans="1:9" ht="47.25" hidden="1" x14ac:dyDescent="0.2">
      <c r="A197" s="25" t="s">
        <v>78</v>
      </c>
      <c r="B197" s="22" t="s">
        <v>37</v>
      </c>
      <c r="C197" s="22" t="s">
        <v>37</v>
      </c>
      <c r="D197" s="22" t="s">
        <v>217</v>
      </c>
      <c r="E197" s="26" t="s">
        <v>0</v>
      </c>
      <c r="F197" s="24"/>
      <c r="G197" s="24"/>
      <c r="H197" s="24"/>
      <c r="I197" s="33" t="e">
        <f t="shared" si="60"/>
        <v>#DIV/0!</v>
      </c>
    </row>
    <row r="198" spans="1:9" ht="2.25" hidden="1" customHeight="1" x14ac:dyDescent="0.2">
      <c r="A198" s="25" t="s">
        <v>79</v>
      </c>
      <c r="B198" s="22" t="s">
        <v>37</v>
      </c>
      <c r="C198" s="22" t="s">
        <v>37</v>
      </c>
      <c r="D198" s="22" t="s">
        <v>217</v>
      </c>
      <c r="E198" s="22" t="s">
        <v>80</v>
      </c>
      <c r="F198" s="24"/>
      <c r="G198" s="24"/>
      <c r="H198" s="24"/>
      <c r="I198" s="33" t="e">
        <f t="shared" si="60"/>
        <v>#DIV/0!</v>
      </c>
    </row>
    <row r="199" spans="1:9" ht="0.75" customHeight="1" x14ac:dyDescent="0.2">
      <c r="A199" s="25" t="s">
        <v>81</v>
      </c>
      <c r="B199" s="22" t="s">
        <v>37</v>
      </c>
      <c r="C199" s="22" t="s">
        <v>37</v>
      </c>
      <c r="D199" s="22" t="s">
        <v>217</v>
      </c>
      <c r="E199" s="22" t="s">
        <v>82</v>
      </c>
      <c r="F199" s="24"/>
      <c r="G199" s="24"/>
      <c r="H199" s="24"/>
      <c r="I199" s="33" t="e">
        <f t="shared" si="60"/>
        <v>#DIV/0!</v>
      </c>
    </row>
    <row r="200" spans="1:9" ht="47.25" x14ac:dyDescent="0.2">
      <c r="A200" s="25" t="s">
        <v>149</v>
      </c>
      <c r="B200" s="22" t="s">
        <v>37</v>
      </c>
      <c r="C200" s="22" t="s">
        <v>37</v>
      </c>
      <c r="D200" s="22" t="s">
        <v>218</v>
      </c>
      <c r="E200" s="26" t="s">
        <v>0</v>
      </c>
      <c r="F200" s="24">
        <f>F201</f>
        <v>1635100</v>
      </c>
      <c r="G200" s="24">
        <f t="shared" ref="G200:H200" si="80">G201</f>
        <v>1635100</v>
      </c>
      <c r="H200" s="24">
        <f t="shared" si="80"/>
        <v>1635100</v>
      </c>
      <c r="I200" s="33">
        <f t="shared" si="60"/>
        <v>1</v>
      </c>
    </row>
    <row r="201" spans="1:9" ht="47.25" x14ac:dyDescent="0.2">
      <c r="A201" s="25" t="s">
        <v>79</v>
      </c>
      <c r="B201" s="22" t="s">
        <v>37</v>
      </c>
      <c r="C201" s="22" t="s">
        <v>37</v>
      </c>
      <c r="D201" s="22" t="s">
        <v>218</v>
      </c>
      <c r="E201" s="22" t="s">
        <v>80</v>
      </c>
      <c r="F201" s="24">
        <v>1635100</v>
      </c>
      <c r="G201" s="24">
        <v>1635100</v>
      </c>
      <c r="H201" s="24">
        <v>1635100</v>
      </c>
      <c r="I201" s="33">
        <f t="shared" si="60"/>
        <v>1</v>
      </c>
    </row>
    <row r="202" spans="1:9" ht="15.75" x14ac:dyDescent="0.2">
      <c r="A202" s="25" t="s">
        <v>81</v>
      </c>
      <c r="B202" s="22" t="s">
        <v>37</v>
      </c>
      <c r="C202" s="22" t="s">
        <v>37</v>
      </c>
      <c r="D202" s="22" t="s">
        <v>218</v>
      </c>
      <c r="E202" s="22" t="s">
        <v>82</v>
      </c>
      <c r="F202" s="24">
        <v>1635100</v>
      </c>
      <c r="G202" s="24">
        <v>1635100</v>
      </c>
      <c r="H202" s="24">
        <v>1635100</v>
      </c>
      <c r="I202" s="33">
        <f t="shared" si="60"/>
        <v>1</v>
      </c>
    </row>
    <row r="203" spans="1:9" ht="15.75" x14ac:dyDescent="0.2">
      <c r="A203" s="23" t="s">
        <v>151</v>
      </c>
      <c r="B203" s="22" t="s">
        <v>39</v>
      </c>
      <c r="C203" s="22" t="s">
        <v>0</v>
      </c>
      <c r="D203" s="22" t="s">
        <v>0</v>
      </c>
      <c r="E203" s="22" t="s">
        <v>0</v>
      </c>
      <c r="F203" s="24">
        <f>F204+F205</f>
        <v>3227564.66</v>
      </c>
      <c r="G203" s="24">
        <f t="shared" ref="G203:H203" si="81">G204+G205</f>
        <v>3227564.66</v>
      </c>
      <c r="H203" s="24">
        <f t="shared" si="81"/>
        <v>3227562.26</v>
      </c>
      <c r="I203" s="33">
        <f t="shared" si="60"/>
        <v>0.99999925640529219</v>
      </c>
    </row>
    <row r="204" spans="1:9" ht="31.5" x14ac:dyDescent="0.2">
      <c r="A204" s="23" t="s">
        <v>152</v>
      </c>
      <c r="B204" s="22" t="s">
        <v>39</v>
      </c>
      <c r="C204" s="22" t="s">
        <v>37</v>
      </c>
      <c r="D204" s="22" t="s">
        <v>0</v>
      </c>
      <c r="E204" s="22" t="s">
        <v>0</v>
      </c>
      <c r="F204" s="24">
        <f>F208</f>
        <v>1568324.66</v>
      </c>
      <c r="G204" s="24">
        <f t="shared" ref="G204:H204" si="82">G208</f>
        <v>1568324.66</v>
      </c>
      <c r="H204" s="24">
        <f t="shared" si="82"/>
        <v>1568324.66</v>
      </c>
      <c r="I204" s="33">
        <f t="shared" ref="I204:I270" si="83">H204/G204</f>
        <v>1</v>
      </c>
    </row>
    <row r="205" spans="1:9" s="41" customFormat="1" ht="78.75" x14ac:dyDescent="0.2">
      <c r="A205" s="40" t="s">
        <v>297</v>
      </c>
      <c r="B205" s="32" t="s">
        <v>39</v>
      </c>
      <c r="C205" s="32" t="s">
        <v>37</v>
      </c>
      <c r="D205" s="22" t="s">
        <v>298</v>
      </c>
      <c r="E205" s="22"/>
      <c r="F205" s="24">
        <f>F206</f>
        <v>1659240</v>
      </c>
      <c r="G205" s="24">
        <f t="shared" ref="G205:H206" si="84">G206</f>
        <v>1659240</v>
      </c>
      <c r="H205" s="24">
        <v>1659237.6</v>
      </c>
      <c r="I205" s="33">
        <f t="shared" si="83"/>
        <v>0.99999855355463951</v>
      </c>
    </row>
    <row r="206" spans="1:9" s="41" customFormat="1" ht="47.25" x14ac:dyDescent="0.2">
      <c r="A206" s="40" t="s">
        <v>26</v>
      </c>
      <c r="B206" s="32" t="s">
        <v>39</v>
      </c>
      <c r="C206" s="32" t="s">
        <v>37</v>
      </c>
      <c r="D206" s="22" t="s">
        <v>298</v>
      </c>
      <c r="E206" s="22">
        <v>200</v>
      </c>
      <c r="F206" s="24">
        <f>F207</f>
        <v>1659240</v>
      </c>
      <c r="G206" s="24">
        <f t="shared" si="84"/>
        <v>1659240</v>
      </c>
      <c r="H206" s="24">
        <f t="shared" si="84"/>
        <v>1659237.6</v>
      </c>
      <c r="I206" s="33">
        <f t="shared" si="83"/>
        <v>0.99999855355463951</v>
      </c>
    </row>
    <row r="207" spans="1:9" s="41" customFormat="1" ht="47.25" x14ac:dyDescent="0.2">
      <c r="A207" s="40" t="s">
        <v>28</v>
      </c>
      <c r="B207" s="32" t="s">
        <v>39</v>
      </c>
      <c r="C207" s="32" t="s">
        <v>37</v>
      </c>
      <c r="D207" s="22" t="s">
        <v>298</v>
      </c>
      <c r="E207" s="22">
        <v>240</v>
      </c>
      <c r="F207" s="24">
        <v>1659240</v>
      </c>
      <c r="G207" s="24">
        <v>1659240</v>
      </c>
      <c r="H207" s="24">
        <v>1659237.6</v>
      </c>
      <c r="I207" s="33">
        <f t="shared" si="83"/>
        <v>0.99999855355463951</v>
      </c>
    </row>
    <row r="208" spans="1:9" ht="31.5" x14ac:dyDescent="0.2">
      <c r="A208" s="25" t="s">
        <v>153</v>
      </c>
      <c r="B208" s="22" t="s">
        <v>39</v>
      </c>
      <c r="C208" s="22" t="s">
        <v>37</v>
      </c>
      <c r="D208" s="22" t="s">
        <v>219</v>
      </c>
      <c r="E208" s="26" t="s">
        <v>0</v>
      </c>
      <c r="F208" s="24">
        <f>F209</f>
        <v>1568324.66</v>
      </c>
      <c r="G208" s="24">
        <f t="shared" ref="G208:H209" si="85">G209</f>
        <v>1568324.66</v>
      </c>
      <c r="H208" s="24">
        <f t="shared" si="85"/>
        <v>1568324.66</v>
      </c>
      <c r="I208" s="33">
        <f t="shared" si="83"/>
        <v>1</v>
      </c>
    </row>
    <row r="209" spans="1:9" ht="47.25" x14ac:dyDescent="0.2">
      <c r="A209" s="25" t="s">
        <v>26</v>
      </c>
      <c r="B209" s="22" t="s">
        <v>39</v>
      </c>
      <c r="C209" s="22" t="s">
        <v>37</v>
      </c>
      <c r="D209" s="22" t="s">
        <v>219</v>
      </c>
      <c r="E209" s="22" t="s">
        <v>27</v>
      </c>
      <c r="F209" s="24">
        <f>F210</f>
        <v>1568324.66</v>
      </c>
      <c r="G209" s="24">
        <f t="shared" si="85"/>
        <v>1568324.66</v>
      </c>
      <c r="H209" s="24">
        <f t="shared" si="85"/>
        <v>1568324.66</v>
      </c>
      <c r="I209" s="33">
        <f t="shared" si="83"/>
        <v>1</v>
      </c>
    </row>
    <row r="210" spans="1:9" ht="47.25" x14ac:dyDescent="0.2">
      <c r="A210" s="25" t="s">
        <v>28</v>
      </c>
      <c r="B210" s="22" t="s">
        <v>39</v>
      </c>
      <c r="C210" s="22" t="s">
        <v>37</v>
      </c>
      <c r="D210" s="22" t="s">
        <v>219</v>
      </c>
      <c r="E210" s="22" t="s">
        <v>29</v>
      </c>
      <c r="F210" s="24">
        <v>1568324.66</v>
      </c>
      <c r="G210" s="24">
        <v>1568324.66</v>
      </c>
      <c r="H210" s="24">
        <v>1568324.66</v>
      </c>
      <c r="I210" s="33">
        <f t="shared" si="83"/>
        <v>1</v>
      </c>
    </row>
    <row r="211" spans="1:9" ht="15.75" x14ac:dyDescent="0.2">
      <c r="A211" s="23" t="s">
        <v>87</v>
      </c>
      <c r="B211" s="22" t="s">
        <v>88</v>
      </c>
      <c r="C211" s="22" t="s">
        <v>0</v>
      </c>
      <c r="D211" s="22" t="s">
        <v>0</v>
      </c>
      <c r="E211" s="22" t="s">
        <v>0</v>
      </c>
      <c r="F211" s="24">
        <f>F212+F222+F259+F260+F274</f>
        <v>229340302.73999998</v>
      </c>
      <c r="G211" s="24">
        <f t="shared" ref="G211:H211" si="86">G212+G222+G259+G260+G274</f>
        <v>229340302.73999998</v>
      </c>
      <c r="H211" s="24">
        <f t="shared" si="86"/>
        <v>228545748.20999998</v>
      </c>
      <c r="I211" s="33">
        <f t="shared" si="83"/>
        <v>0.9965354779752742</v>
      </c>
    </row>
    <row r="212" spans="1:9" ht="15.75" x14ac:dyDescent="0.2">
      <c r="A212" s="23" t="s">
        <v>89</v>
      </c>
      <c r="B212" s="22" t="s">
        <v>88</v>
      </c>
      <c r="C212" s="22" t="s">
        <v>14</v>
      </c>
      <c r="D212" s="22" t="s">
        <v>0</v>
      </c>
      <c r="E212" s="22" t="s">
        <v>0</v>
      </c>
      <c r="F212" s="24">
        <f>F213+F216+F219</f>
        <v>84373549.989999995</v>
      </c>
      <c r="G212" s="24">
        <f t="shared" ref="G212:H212" si="87">G213+G216+G219</f>
        <v>84373549.989999995</v>
      </c>
      <c r="H212" s="24">
        <f t="shared" si="87"/>
        <v>84341406.460000008</v>
      </c>
      <c r="I212" s="33">
        <f t="shared" si="83"/>
        <v>0.99961903309741273</v>
      </c>
    </row>
    <row r="213" spans="1:9" ht="393.75" x14ac:dyDescent="0.2">
      <c r="A213" s="25" t="s">
        <v>146</v>
      </c>
      <c r="B213" s="22" t="s">
        <v>88</v>
      </c>
      <c r="C213" s="22" t="s">
        <v>14</v>
      </c>
      <c r="D213" s="22" t="s">
        <v>220</v>
      </c>
      <c r="E213" s="26" t="s">
        <v>0</v>
      </c>
      <c r="F213" s="24">
        <f>F214</f>
        <v>66786209</v>
      </c>
      <c r="G213" s="24">
        <f t="shared" ref="G213:H214" si="88">G214</f>
        <v>66786209</v>
      </c>
      <c r="H213" s="24">
        <f t="shared" si="88"/>
        <v>66786209</v>
      </c>
      <c r="I213" s="33">
        <f t="shared" si="83"/>
        <v>1</v>
      </c>
    </row>
    <row r="214" spans="1:9" ht="63" x14ac:dyDescent="0.2">
      <c r="A214" s="25" t="s">
        <v>50</v>
      </c>
      <c r="B214" s="22" t="s">
        <v>88</v>
      </c>
      <c r="C214" s="22" t="s">
        <v>14</v>
      </c>
      <c r="D214" s="22" t="s">
        <v>220</v>
      </c>
      <c r="E214" s="22" t="s">
        <v>51</v>
      </c>
      <c r="F214" s="24">
        <f>F215</f>
        <v>66786209</v>
      </c>
      <c r="G214" s="24">
        <f t="shared" si="88"/>
        <v>66786209</v>
      </c>
      <c r="H214" s="24">
        <f t="shared" si="88"/>
        <v>66786209</v>
      </c>
      <c r="I214" s="33">
        <f t="shared" si="83"/>
        <v>1</v>
      </c>
    </row>
    <row r="215" spans="1:9" ht="15.75" x14ac:dyDescent="0.2">
      <c r="A215" s="25" t="s">
        <v>52</v>
      </c>
      <c r="B215" s="22" t="s">
        <v>88</v>
      </c>
      <c r="C215" s="22" t="s">
        <v>14</v>
      </c>
      <c r="D215" s="22" t="s">
        <v>220</v>
      </c>
      <c r="E215" s="22" t="s">
        <v>53</v>
      </c>
      <c r="F215" s="24">
        <v>66786209</v>
      </c>
      <c r="G215" s="24">
        <v>66786209</v>
      </c>
      <c r="H215" s="24">
        <v>66786209</v>
      </c>
      <c r="I215" s="33">
        <f t="shared" si="83"/>
        <v>1</v>
      </c>
    </row>
    <row r="216" spans="1:9" ht="31.5" x14ac:dyDescent="0.2">
      <c r="A216" s="25" t="s">
        <v>90</v>
      </c>
      <c r="B216" s="22" t="s">
        <v>88</v>
      </c>
      <c r="C216" s="22" t="s">
        <v>14</v>
      </c>
      <c r="D216" s="22" t="s">
        <v>221</v>
      </c>
      <c r="E216" s="26" t="s">
        <v>0</v>
      </c>
      <c r="F216" s="24">
        <f>F217</f>
        <v>15182340.99</v>
      </c>
      <c r="G216" s="24">
        <f t="shared" ref="G216:H217" si="89">G217</f>
        <v>15182340.99</v>
      </c>
      <c r="H216" s="24">
        <f t="shared" si="89"/>
        <v>15150197.460000001</v>
      </c>
      <c r="I216" s="33">
        <f t="shared" si="83"/>
        <v>0.99788283440470937</v>
      </c>
    </row>
    <row r="217" spans="1:9" ht="63" x14ac:dyDescent="0.2">
      <c r="A217" s="25" t="s">
        <v>50</v>
      </c>
      <c r="B217" s="22" t="s">
        <v>88</v>
      </c>
      <c r="C217" s="22" t="s">
        <v>14</v>
      </c>
      <c r="D217" s="22" t="s">
        <v>221</v>
      </c>
      <c r="E217" s="22" t="s">
        <v>51</v>
      </c>
      <c r="F217" s="24">
        <f>F218</f>
        <v>15182340.99</v>
      </c>
      <c r="G217" s="24">
        <f t="shared" si="89"/>
        <v>15182340.99</v>
      </c>
      <c r="H217" s="24">
        <f t="shared" si="89"/>
        <v>15150197.460000001</v>
      </c>
      <c r="I217" s="33">
        <f t="shared" si="83"/>
        <v>0.99788283440470937</v>
      </c>
    </row>
    <row r="218" spans="1:9" ht="15.75" x14ac:dyDescent="0.2">
      <c r="A218" s="25" t="s">
        <v>52</v>
      </c>
      <c r="B218" s="22" t="s">
        <v>88</v>
      </c>
      <c r="C218" s="22" t="s">
        <v>14</v>
      </c>
      <c r="D218" s="22" t="s">
        <v>221</v>
      </c>
      <c r="E218" s="22" t="s">
        <v>53</v>
      </c>
      <c r="F218" s="24">
        <v>15182340.99</v>
      </c>
      <c r="G218" s="24">
        <v>15182340.99</v>
      </c>
      <c r="H218" s="24">
        <v>15150197.460000001</v>
      </c>
      <c r="I218" s="33">
        <f t="shared" si="83"/>
        <v>0.99788283440470937</v>
      </c>
    </row>
    <row r="219" spans="1:9" ht="47.25" x14ac:dyDescent="0.2">
      <c r="A219" s="25" t="s">
        <v>142</v>
      </c>
      <c r="B219" s="22" t="s">
        <v>88</v>
      </c>
      <c r="C219" s="22" t="s">
        <v>14</v>
      </c>
      <c r="D219" s="22" t="s">
        <v>222</v>
      </c>
      <c r="E219" s="26" t="s">
        <v>0</v>
      </c>
      <c r="F219" s="24">
        <f>F220</f>
        <v>2405000</v>
      </c>
      <c r="G219" s="24">
        <f t="shared" ref="G219:H220" si="90">G220</f>
        <v>2405000</v>
      </c>
      <c r="H219" s="24">
        <f t="shared" si="90"/>
        <v>2405000</v>
      </c>
      <c r="I219" s="33">
        <f t="shared" si="83"/>
        <v>1</v>
      </c>
    </row>
    <row r="220" spans="1:9" ht="63" x14ac:dyDescent="0.2">
      <c r="A220" s="25" t="s">
        <v>50</v>
      </c>
      <c r="B220" s="22" t="s">
        <v>88</v>
      </c>
      <c r="C220" s="22" t="s">
        <v>14</v>
      </c>
      <c r="D220" s="22" t="s">
        <v>222</v>
      </c>
      <c r="E220" s="22" t="s">
        <v>51</v>
      </c>
      <c r="F220" s="24">
        <f>F221</f>
        <v>2405000</v>
      </c>
      <c r="G220" s="24">
        <f t="shared" si="90"/>
        <v>2405000</v>
      </c>
      <c r="H220" s="24">
        <f t="shared" si="90"/>
        <v>2405000</v>
      </c>
      <c r="I220" s="33">
        <f t="shared" si="83"/>
        <v>1</v>
      </c>
    </row>
    <row r="221" spans="1:9" ht="15.75" x14ac:dyDescent="0.2">
      <c r="A221" s="25" t="s">
        <v>52</v>
      </c>
      <c r="B221" s="22" t="s">
        <v>88</v>
      </c>
      <c r="C221" s="22" t="s">
        <v>14</v>
      </c>
      <c r="D221" s="22" t="s">
        <v>222</v>
      </c>
      <c r="E221" s="22" t="s">
        <v>53</v>
      </c>
      <c r="F221" s="24">
        <v>2405000</v>
      </c>
      <c r="G221" s="24">
        <v>2405000</v>
      </c>
      <c r="H221" s="24">
        <v>2405000</v>
      </c>
      <c r="I221" s="33">
        <f t="shared" si="83"/>
        <v>1</v>
      </c>
    </row>
    <row r="222" spans="1:9" ht="15.75" x14ac:dyDescent="0.2">
      <c r="A222" s="23" t="s">
        <v>91</v>
      </c>
      <c r="B222" s="22" t="s">
        <v>88</v>
      </c>
      <c r="C222" s="22" t="s">
        <v>16</v>
      </c>
      <c r="D222" s="22" t="s">
        <v>0</v>
      </c>
      <c r="E222" s="22" t="s">
        <v>0</v>
      </c>
      <c r="F222" s="24">
        <f>F226+F229+F232+F235+F244+F247+F250+F238+F253+F241+F223</f>
        <v>110569372.52000001</v>
      </c>
      <c r="G222" s="24">
        <f t="shared" ref="G222:H222" si="91">G226+G229+G232+G235+G244+G247+G250+G238+G253+G241+G223</f>
        <v>110569372.52000001</v>
      </c>
      <c r="H222" s="24">
        <f t="shared" si="91"/>
        <v>110021022.96999998</v>
      </c>
      <c r="I222" s="33">
        <f t="shared" si="83"/>
        <v>0.99504067412609365</v>
      </c>
    </row>
    <row r="223" spans="1:9" s="43" customFormat="1" ht="110.25" x14ac:dyDescent="0.2">
      <c r="A223" s="25" t="s">
        <v>300</v>
      </c>
      <c r="B223" s="32" t="s">
        <v>88</v>
      </c>
      <c r="C223" s="32" t="s">
        <v>16</v>
      </c>
      <c r="D223" s="32" t="s">
        <v>301</v>
      </c>
      <c r="E223" s="32"/>
      <c r="F223" s="44">
        <f>F224</f>
        <v>408921.74</v>
      </c>
      <c r="G223" s="24">
        <f t="shared" ref="G223:H224" si="92">G224</f>
        <v>408921.74</v>
      </c>
      <c r="H223" s="24">
        <f t="shared" si="92"/>
        <v>408921.74</v>
      </c>
      <c r="I223" s="33">
        <f t="shared" si="83"/>
        <v>1</v>
      </c>
    </row>
    <row r="224" spans="1:9" s="43" customFormat="1" ht="63" x14ac:dyDescent="0.2">
      <c r="A224" s="25" t="s">
        <v>50</v>
      </c>
      <c r="B224" s="32" t="s">
        <v>88</v>
      </c>
      <c r="C224" s="32" t="s">
        <v>16</v>
      </c>
      <c r="D224" s="32" t="s">
        <v>301</v>
      </c>
      <c r="E224" s="32" t="s">
        <v>51</v>
      </c>
      <c r="F224" s="44">
        <f>F225</f>
        <v>408921.74</v>
      </c>
      <c r="G224" s="24">
        <f t="shared" si="92"/>
        <v>408921.74</v>
      </c>
      <c r="H224" s="24">
        <f t="shared" si="92"/>
        <v>408921.74</v>
      </c>
      <c r="I224" s="33">
        <f t="shared" si="83"/>
        <v>1</v>
      </c>
    </row>
    <row r="225" spans="1:9" s="43" customFormat="1" ht="15.75" x14ac:dyDescent="0.2">
      <c r="A225" s="25" t="s">
        <v>52</v>
      </c>
      <c r="B225" s="32" t="s">
        <v>88</v>
      </c>
      <c r="C225" s="32" t="s">
        <v>16</v>
      </c>
      <c r="D225" s="32" t="s">
        <v>301</v>
      </c>
      <c r="E225" s="32" t="s">
        <v>53</v>
      </c>
      <c r="F225" s="44">
        <v>408921.74</v>
      </c>
      <c r="G225" s="24">
        <v>408921.74</v>
      </c>
      <c r="H225" s="24">
        <v>408921.74</v>
      </c>
      <c r="I225" s="33">
        <f t="shared" si="83"/>
        <v>1</v>
      </c>
    </row>
    <row r="226" spans="1:9" ht="157.5" x14ac:dyDescent="0.2">
      <c r="A226" s="25" t="s">
        <v>145</v>
      </c>
      <c r="B226" s="22" t="s">
        <v>88</v>
      </c>
      <c r="C226" s="22" t="s">
        <v>16</v>
      </c>
      <c r="D226" s="22" t="s">
        <v>223</v>
      </c>
      <c r="E226" s="26" t="s">
        <v>0</v>
      </c>
      <c r="F226" s="24">
        <f>F227</f>
        <v>74369121</v>
      </c>
      <c r="G226" s="24">
        <f t="shared" ref="G226:H227" si="93">G227</f>
        <v>74369121</v>
      </c>
      <c r="H226" s="24">
        <f t="shared" si="93"/>
        <v>74369121</v>
      </c>
      <c r="I226" s="33">
        <f t="shared" si="83"/>
        <v>1</v>
      </c>
    </row>
    <row r="227" spans="1:9" ht="63" x14ac:dyDescent="0.2">
      <c r="A227" s="25" t="s">
        <v>50</v>
      </c>
      <c r="B227" s="22" t="s">
        <v>88</v>
      </c>
      <c r="C227" s="22" t="s">
        <v>16</v>
      </c>
      <c r="D227" s="22" t="s">
        <v>223</v>
      </c>
      <c r="E227" s="22" t="s">
        <v>51</v>
      </c>
      <c r="F227" s="24">
        <f>F228</f>
        <v>74369121</v>
      </c>
      <c r="G227" s="24">
        <f t="shared" si="93"/>
        <v>74369121</v>
      </c>
      <c r="H227" s="24">
        <f t="shared" si="93"/>
        <v>74369121</v>
      </c>
      <c r="I227" s="33">
        <f t="shared" si="83"/>
        <v>1</v>
      </c>
    </row>
    <row r="228" spans="1:9" ht="15.75" x14ac:dyDescent="0.2">
      <c r="A228" s="25" t="s">
        <v>52</v>
      </c>
      <c r="B228" s="22" t="s">
        <v>88</v>
      </c>
      <c r="C228" s="22" t="s">
        <v>16</v>
      </c>
      <c r="D228" s="22" t="s">
        <v>223</v>
      </c>
      <c r="E228" s="22" t="s">
        <v>53</v>
      </c>
      <c r="F228" s="24">
        <v>74369121</v>
      </c>
      <c r="G228" s="24">
        <v>74369121</v>
      </c>
      <c r="H228" s="24">
        <v>74369121</v>
      </c>
      <c r="I228" s="33">
        <f t="shared" si="83"/>
        <v>1</v>
      </c>
    </row>
    <row r="229" spans="1:9" ht="94.5" x14ac:dyDescent="0.2">
      <c r="A229" s="25" t="s">
        <v>156</v>
      </c>
      <c r="B229" s="22" t="s">
        <v>88</v>
      </c>
      <c r="C229" s="22" t="s">
        <v>16</v>
      </c>
      <c r="D229" s="22" t="s">
        <v>224</v>
      </c>
      <c r="E229" s="26" t="s">
        <v>0</v>
      </c>
      <c r="F229" s="24">
        <f>F230</f>
        <v>6068720</v>
      </c>
      <c r="G229" s="24">
        <f t="shared" ref="G229:H230" si="94">G230</f>
        <v>6068720</v>
      </c>
      <c r="H229" s="24">
        <f t="shared" si="94"/>
        <v>6068720</v>
      </c>
      <c r="I229" s="33">
        <f t="shared" si="83"/>
        <v>1</v>
      </c>
    </row>
    <row r="230" spans="1:9" ht="63" x14ac:dyDescent="0.2">
      <c r="A230" s="25" t="s">
        <v>50</v>
      </c>
      <c r="B230" s="22" t="s">
        <v>88</v>
      </c>
      <c r="C230" s="22" t="s">
        <v>16</v>
      </c>
      <c r="D230" s="22" t="s">
        <v>224</v>
      </c>
      <c r="E230" s="22" t="s">
        <v>51</v>
      </c>
      <c r="F230" s="24">
        <f>F231</f>
        <v>6068720</v>
      </c>
      <c r="G230" s="24">
        <f t="shared" si="94"/>
        <v>6068720</v>
      </c>
      <c r="H230" s="24">
        <f t="shared" si="94"/>
        <v>6068720</v>
      </c>
      <c r="I230" s="33">
        <f t="shared" si="83"/>
        <v>1</v>
      </c>
    </row>
    <row r="231" spans="1:9" ht="15.75" x14ac:dyDescent="0.2">
      <c r="A231" s="25" t="s">
        <v>52</v>
      </c>
      <c r="B231" s="22" t="s">
        <v>88</v>
      </c>
      <c r="C231" s="22" t="s">
        <v>16</v>
      </c>
      <c r="D231" s="22" t="s">
        <v>224</v>
      </c>
      <c r="E231" s="22" t="s">
        <v>53</v>
      </c>
      <c r="F231" s="24">
        <v>6068720</v>
      </c>
      <c r="G231" s="24">
        <v>6068720</v>
      </c>
      <c r="H231" s="24">
        <v>6068720</v>
      </c>
      <c r="I231" s="33">
        <f t="shared" si="83"/>
        <v>1</v>
      </c>
    </row>
    <row r="232" spans="1:9" ht="15.75" x14ac:dyDescent="0.2">
      <c r="A232" s="25" t="s">
        <v>92</v>
      </c>
      <c r="B232" s="22" t="s">
        <v>88</v>
      </c>
      <c r="C232" s="22" t="s">
        <v>16</v>
      </c>
      <c r="D232" s="22" t="s">
        <v>225</v>
      </c>
      <c r="E232" s="26" t="s">
        <v>0</v>
      </c>
      <c r="F232" s="24">
        <f>F233</f>
        <v>17423002.780000001</v>
      </c>
      <c r="G232" s="24">
        <f t="shared" ref="G232:H233" si="95">G233</f>
        <v>17423002.780000001</v>
      </c>
      <c r="H232" s="24">
        <f t="shared" si="95"/>
        <v>17236495.039999999</v>
      </c>
      <c r="I232" s="33">
        <f t="shared" si="83"/>
        <v>0.98929531594782871</v>
      </c>
    </row>
    <row r="233" spans="1:9" ht="63" x14ac:dyDescent="0.2">
      <c r="A233" s="25" t="s">
        <v>50</v>
      </c>
      <c r="B233" s="22" t="s">
        <v>88</v>
      </c>
      <c r="C233" s="22" t="s">
        <v>16</v>
      </c>
      <c r="D233" s="22" t="s">
        <v>225</v>
      </c>
      <c r="E233" s="22" t="s">
        <v>51</v>
      </c>
      <c r="F233" s="24">
        <f>F234</f>
        <v>17423002.780000001</v>
      </c>
      <c r="G233" s="24">
        <f t="shared" si="95"/>
        <v>17423002.780000001</v>
      </c>
      <c r="H233" s="24">
        <f t="shared" si="95"/>
        <v>17236495.039999999</v>
      </c>
      <c r="I233" s="33">
        <f t="shared" si="83"/>
        <v>0.98929531594782871</v>
      </c>
    </row>
    <row r="234" spans="1:9" ht="15.75" x14ac:dyDescent="0.2">
      <c r="A234" s="25" t="s">
        <v>52</v>
      </c>
      <c r="B234" s="22" t="s">
        <v>88</v>
      </c>
      <c r="C234" s="22" t="s">
        <v>16</v>
      </c>
      <c r="D234" s="22" t="s">
        <v>225</v>
      </c>
      <c r="E234" s="22" t="s">
        <v>53</v>
      </c>
      <c r="F234" s="24">
        <v>17423002.780000001</v>
      </c>
      <c r="G234" s="24">
        <v>17423002.780000001</v>
      </c>
      <c r="H234" s="24">
        <v>17236495.039999999</v>
      </c>
      <c r="I234" s="33">
        <f t="shared" si="83"/>
        <v>0.98929531594782871</v>
      </c>
    </row>
    <row r="235" spans="1:9" ht="78.75" x14ac:dyDescent="0.2">
      <c r="A235" s="25" t="s">
        <v>157</v>
      </c>
      <c r="B235" s="22" t="s">
        <v>88</v>
      </c>
      <c r="C235" s="22" t="s">
        <v>16</v>
      </c>
      <c r="D235" s="22" t="s">
        <v>226</v>
      </c>
      <c r="E235" s="26" t="s">
        <v>0</v>
      </c>
      <c r="F235" s="24">
        <f>F236</f>
        <v>5447393.0099999998</v>
      </c>
      <c r="G235" s="24">
        <f t="shared" ref="G235:H236" si="96">G236</f>
        <v>5447393.0099999998</v>
      </c>
      <c r="H235" s="24">
        <f t="shared" si="96"/>
        <v>5178890.8499999996</v>
      </c>
      <c r="I235" s="33">
        <f t="shared" si="83"/>
        <v>0.95070997089670239</v>
      </c>
    </row>
    <row r="236" spans="1:9" ht="63" x14ac:dyDescent="0.2">
      <c r="A236" s="25" t="s">
        <v>50</v>
      </c>
      <c r="B236" s="22" t="s">
        <v>88</v>
      </c>
      <c r="C236" s="22" t="s">
        <v>16</v>
      </c>
      <c r="D236" s="22" t="s">
        <v>226</v>
      </c>
      <c r="E236" s="22" t="s">
        <v>51</v>
      </c>
      <c r="F236" s="24">
        <f>F237</f>
        <v>5447393.0099999998</v>
      </c>
      <c r="G236" s="24">
        <f t="shared" si="96"/>
        <v>5447393.0099999998</v>
      </c>
      <c r="H236" s="24">
        <f t="shared" si="96"/>
        <v>5178890.8499999996</v>
      </c>
      <c r="I236" s="33">
        <f t="shared" si="83"/>
        <v>0.95070997089670239</v>
      </c>
    </row>
    <row r="237" spans="1:9" ht="15.75" x14ac:dyDescent="0.2">
      <c r="A237" s="25" t="s">
        <v>52</v>
      </c>
      <c r="B237" s="22" t="s">
        <v>88</v>
      </c>
      <c r="C237" s="22" t="s">
        <v>16</v>
      </c>
      <c r="D237" s="22" t="s">
        <v>226</v>
      </c>
      <c r="E237" s="22" t="s">
        <v>53</v>
      </c>
      <c r="F237" s="24">
        <v>5447393.0099999998</v>
      </c>
      <c r="G237" s="24">
        <v>5447393.0099999998</v>
      </c>
      <c r="H237" s="24">
        <v>5178890.8499999996</v>
      </c>
      <c r="I237" s="33">
        <f t="shared" si="83"/>
        <v>0.95070997089670239</v>
      </c>
    </row>
    <row r="238" spans="1:9" ht="47.25" x14ac:dyDescent="0.2">
      <c r="A238" s="25" t="s">
        <v>142</v>
      </c>
      <c r="B238" s="22" t="s">
        <v>88</v>
      </c>
      <c r="C238" s="22" t="s">
        <v>16</v>
      </c>
      <c r="D238" s="22" t="s">
        <v>222</v>
      </c>
      <c r="E238" s="26" t="s">
        <v>0</v>
      </c>
      <c r="F238" s="24">
        <f>F239</f>
        <v>2773750.54</v>
      </c>
      <c r="G238" s="24">
        <f t="shared" ref="G238:H239" si="97">G239</f>
        <v>2773750.54</v>
      </c>
      <c r="H238" s="24">
        <f t="shared" si="97"/>
        <v>2773750.54</v>
      </c>
      <c r="I238" s="33">
        <f t="shared" si="83"/>
        <v>1</v>
      </c>
    </row>
    <row r="239" spans="1:9" ht="63" x14ac:dyDescent="0.2">
      <c r="A239" s="25" t="s">
        <v>50</v>
      </c>
      <c r="B239" s="22" t="s">
        <v>88</v>
      </c>
      <c r="C239" s="22" t="s">
        <v>16</v>
      </c>
      <c r="D239" s="22" t="s">
        <v>222</v>
      </c>
      <c r="E239" s="22" t="s">
        <v>51</v>
      </c>
      <c r="F239" s="24">
        <f>F240</f>
        <v>2773750.54</v>
      </c>
      <c r="G239" s="24">
        <f t="shared" si="97"/>
        <v>2773750.54</v>
      </c>
      <c r="H239" s="24">
        <f t="shared" si="97"/>
        <v>2773750.54</v>
      </c>
      <c r="I239" s="33">
        <f t="shared" si="83"/>
        <v>1</v>
      </c>
    </row>
    <row r="240" spans="1:9" ht="15.75" x14ac:dyDescent="0.2">
      <c r="A240" s="25" t="s">
        <v>52</v>
      </c>
      <c r="B240" s="22" t="s">
        <v>88</v>
      </c>
      <c r="C240" s="22" t="s">
        <v>16</v>
      </c>
      <c r="D240" s="22" t="s">
        <v>222</v>
      </c>
      <c r="E240" s="22" t="s">
        <v>53</v>
      </c>
      <c r="F240" s="24">
        <v>2773750.54</v>
      </c>
      <c r="G240" s="24">
        <v>2773750.54</v>
      </c>
      <c r="H240" s="24">
        <v>2773750.54</v>
      </c>
      <c r="I240" s="33">
        <f t="shared" si="83"/>
        <v>1</v>
      </c>
    </row>
    <row r="241" spans="1:9" s="38" customFormat="1" ht="63" x14ac:dyDescent="0.2">
      <c r="A241" s="25" t="s">
        <v>290</v>
      </c>
      <c r="B241" s="32" t="s">
        <v>88</v>
      </c>
      <c r="C241" s="32" t="s">
        <v>16</v>
      </c>
      <c r="D241" s="22" t="s">
        <v>291</v>
      </c>
      <c r="E241" s="22"/>
      <c r="F241" s="24">
        <f>F242</f>
        <v>1084989.25</v>
      </c>
      <c r="G241" s="24">
        <f t="shared" ref="G241:H242" si="98">G242</f>
        <v>1084989.25</v>
      </c>
      <c r="H241" s="24">
        <f t="shared" si="98"/>
        <v>1084989.25</v>
      </c>
      <c r="I241" s="33">
        <f t="shared" si="83"/>
        <v>1</v>
      </c>
    </row>
    <row r="242" spans="1:9" s="38" customFormat="1" ht="63" x14ac:dyDescent="0.2">
      <c r="A242" s="25" t="s">
        <v>50</v>
      </c>
      <c r="B242" s="32" t="s">
        <v>88</v>
      </c>
      <c r="C242" s="32" t="s">
        <v>16</v>
      </c>
      <c r="D242" s="22" t="s">
        <v>291</v>
      </c>
      <c r="E242" s="22">
        <v>600</v>
      </c>
      <c r="F242" s="24">
        <f>F243</f>
        <v>1084989.25</v>
      </c>
      <c r="G242" s="24">
        <f t="shared" si="98"/>
        <v>1084989.25</v>
      </c>
      <c r="H242" s="24">
        <f t="shared" si="98"/>
        <v>1084989.25</v>
      </c>
      <c r="I242" s="33">
        <f t="shared" si="83"/>
        <v>1</v>
      </c>
    </row>
    <row r="243" spans="1:9" s="38" customFormat="1" ht="15.75" x14ac:dyDescent="0.2">
      <c r="A243" s="25" t="s">
        <v>52</v>
      </c>
      <c r="B243" s="32" t="s">
        <v>88</v>
      </c>
      <c r="C243" s="32" t="s">
        <v>16</v>
      </c>
      <c r="D243" s="22" t="s">
        <v>291</v>
      </c>
      <c r="E243" s="22">
        <v>610</v>
      </c>
      <c r="F243" s="24">
        <v>1084989.25</v>
      </c>
      <c r="G243" s="24">
        <v>1084989.25</v>
      </c>
      <c r="H243" s="24">
        <v>1084989.25</v>
      </c>
      <c r="I243" s="33">
        <f t="shared" si="83"/>
        <v>1</v>
      </c>
    </row>
    <row r="244" spans="1:9" ht="78.75" x14ac:dyDescent="0.2">
      <c r="A244" s="25" t="s">
        <v>154</v>
      </c>
      <c r="B244" s="22" t="s">
        <v>88</v>
      </c>
      <c r="C244" s="22" t="s">
        <v>16</v>
      </c>
      <c r="D244" s="22" t="s">
        <v>227</v>
      </c>
      <c r="E244" s="26" t="s">
        <v>0</v>
      </c>
      <c r="F244" s="24">
        <f>F245</f>
        <v>157452.69</v>
      </c>
      <c r="G244" s="24">
        <f t="shared" ref="G244:H245" si="99">G245</f>
        <v>157452.69</v>
      </c>
      <c r="H244" s="24">
        <f t="shared" si="99"/>
        <v>157452.69</v>
      </c>
      <c r="I244" s="33">
        <f t="shared" si="83"/>
        <v>1</v>
      </c>
    </row>
    <row r="245" spans="1:9" ht="63" x14ac:dyDescent="0.2">
      <c r="A245" s="25" t="s">
        <v>50</v>
      </c>
      <c r="B245" s="22" t="s">
        <v>88</v>
      </c>
      <c r="C245" s="22" t="s">
        <v>16</v>
      </c>
      <c r="D245" s="22" t="s">
        <v>227</v>
      </c>
      <c r="E245" s="22" t="s">
        <v>51</v>
      </c>
      <c r="F245" s="24">
        <f>F246</f>
        <v>157452.69</v>
      </c>
      <c r="G245" s="24">
        <f t="shared" si="99"/>
        <v>157452.69</v>
      </c>
      <c r="H245" s="24">
        <f t="shared" si="99"/>
        <v>157452.69</v>
      </c>
      <c r="I245" s="33">
        <f t="shared" si="83"/>
        <v>1</v>
      </c>
    </row>
    <row r="246" spans="1:9" ht="15.75" x14ac:dyDescent="0.2">
      <c r="A246" s="25" t="s">
        <v>52</v>
      </c>
      <c r="B246" s="22" t="s">
        <v>88</v>
      </c>
      <c r="C246" s="22" t="s">
        <v>16</v>
      </c>
      <c r="D246" s="22" t="s">
        <v>227</v>
      </c>
      <c r="E246" s="22" t="s">
        <v>53</v>
      </c>
      <c r="F246" s="24">
        <v>157452.69</v>
      </c>
      <c r="G246" s="24">
        <v>157452.69</v>
      </c>
      <c r="H246" s="24">
        <v>157452.69</v>
      </c>
      <c r="I246" s="33">
        <f t="shared" si="83"/>
        <v>1</v>
      </c>
    </row>
    <row r="247" spans="1:9" ht="63" x14ac:dyDescent="0.2">
      <c r="A247" s="25" t="s">
        <v>158</v>
      </c>
      <c r="B247" s="22" t="s">
        <v>88</v>
      </c>
      <c r="C247" s="22" t="s">
        <v>16</v>
      </c>
      <c r="D247" s="22" t="s">
        <v>228</v>
      </c>
      <c r="E247" s="26" t="s">
        <v>0</v>
      </c>
      <c r="F247" s="24">
        <f>F248</f>
        <v>336021.51</v>
      </c>
      <c r="G247" s="24">
        <f t="shared" ref="G247:H248" si="100">G248</f>
        <v>336021.51</v>
      </c>
      <c r="H247" s="24">
        <f t="shared" si="100"/>
        <v>336021.51</v>
      </c>
      <c r="I247" s="33">
        <f t="shared" si="83"/>
        <v>1</v>
      </c>
    </row>
    <row r="248" spans="1:9" ht="63" x14ac:dyDescent="0.2">
      <c r="A248" s="25" t="s">
        <v>50</v>
      </c>
      <c r="B248" s="22" t="s">
        <v>88</v>
      </c>
      <c r="C248" s="22" t="s">
        <v>16</v>
      </c>
      <c r="D248" s="22" t="s">
        <v>228</v>
      </c>
      <c r="E248" s="22" t="s">
        <v>51</v>
      </c>
      <c r="F248" s="24">
        <f>F249</f>
        <v>336021.51</v>
      </c>
      <c r="G248" s="24">
        <f t="shared" si="100"/>
        <v>336021.51</v>
      </c>
      <c r="H248" s="24">
        <f t="shared" si="100"/>
        <v>336021.51</v>
      </c>
      <c r="I248" s="33">
        <f t="shared" si="83"/>
        <v>1</v>
      </c>
    </row>
    <row r="249" spans="1:9" ht="15" customHeight="1" x14ac:dyDescent="0.2">
      <c r="A249" s="25" t="s">
        <v>52</v>
      </c>
      <c r="B249" s="22" t="s">
        <v>88</v>
      </c>
      <c r="C249" s="22" t="s">
        <v>16</v>
      </c>
      <c r="D249" s="22" t="s">
        <v>228</v>
      </c>
      <c r="E249" s="22" t="s">
        <v>53</v>
      </c>
      <c r="F249" s="24">
        <v>336021.51</v>
      </c>
      <c r="G249" s="24">
        <v>336021.51</v>
      </c>
      <c r="H249" s="24">
        <v>336021.51</v>
      </c>
      <c r="I249" s="33">
        <f t="shared" si="83"/>
        <v>1</v>
      </c>
    </row>
    <row r="250" spans="1:9" ht="63" hidden="1" x14ac:dyDescent="0.2">
      <c r="A250" s="25" t="s">
        <v>229</v>
      </c>
      <c r="B250" s="22" t="s">
        <v>88</v>
      </c>
      <c r="C250" s="22" t="s">
        <v>16</v>
      </c>
      <c r="D250" s="22" t="s">
        <v>230</v>
      </c>
      <c r="E250" s="26" t="s">
        <v>0</v>
      </c>
      <c r="F250" s="24">
        <f>F251</f>
        <v>0</v>
      </c>
      <c r="G250" s="24">
        <f t="shared" ref="G250:H251" si="101">G251</f>
        <v>0</v>
      </c>
      <c r="H250" s="24">
        <f t="shared" si="101"/>
        <v>0</v>
      </c>
      <c r="I250" s="33" t="e">
        <f t="shared" si="83"/>
        <v>#DIV/0!</v>
      </c>
    </row>
    <row r="251" spans="1:9" ht="63" hidden="1" x14ac:dyDescent="0.2">
      <c r="A251" s="25" t="s">
        <v>50</v>
      </c>
      <c r="B251" s="22" t="s">
        <v>88</v>
      </c>
      <c r="C251" s="22" t="s">
        <v>16</v>
      </c>
      <c r="D251" s="22" t="s">
        <v>230</v>
      </c>
      <c r="E251" s="22" t="s">
        <v>51</v>
      </c>
      <c r="F251" s="24">
        <f>F252</f>
        <v>0</v>
      </c>
      <c r="G251" s="24">
        <f t="shared" si="101"/>
        <v>0</v>
      </c>
      <c r="H251" s="24">
        <f t="shared" si="101"/>
        <v>0</v>
      </c>
      <c r="I251" s="33" t="e">
        <f t="shared" si="83"/>
        <v>#DIV/0!</v>
      </c>
    </row>
    <row r="252" spans="1:9" ht="15.75" hidden="1" x14ac:dyDescent="0.2">
      <c r="A252" s="25" t="s">
        <v>52</v>
      </c>
      <c r="B252" s="22" t="s">
        <v>88</v>
      </c>
      <c r="C252" s="22" t="s">
        <v>16</v>
      </c>
      <c r="D252" s="22" t="s">
        <v>230</v>
      </c>
      <c r="E252" s="22" t="s">
        <v>53</v>
      </c>
      <c r="F252" s="24"/>
      <c r="G252" s="24"/>
      <c r="H252" s="24"/>
      <c r="I252" s="33" t="e">
        <f t="shared" si="83"/>
        <v>#DIV/0!</v>
      </c>
    </row>
    <row r="253" spans="1:9" ht="78.75" x14ac:dyDescent="0.2">
      <c r="A253" s="25" t="s">
        <v>292</v>
      </c>
      <c r="B253" s="22" t="s">
        <v>88</v>
      </c>
      <c r="C253" s="22" t="s">
        <v>16</v>
      </c>
      <c r="D253" s="22" t="s">
        <v>231</v>
      </c>
      <c r="E253" s="26" t="s">
        <v>0</v>
      </c>
      <c r="F253" s="24">
        <f>F254</f>
        <v>2500000</v>
      </c>
      <c r="G253" s="24">
        <f t="shared" ref="G253:H254" si="102">G254</f>
        <v>2500000</v>
      </c>
      <c r="H253" s="24">
        <f t="shared" si="102"/>
        <v>2406660.35</v>
      </c>
      <c r="I253" s="33">
        <f t="shared" si="83"/>
        <v>0.96266414</v>
      </c>
    </row>
    <row r="254" spans="1:9" ht="63" x14ac:dyDescent="0.2">
      <c r="A254" s="25" t="s">
        <v>50</v>
      </c>
      <c r="B254" s="22" t="s">
        <v>88</v>
      </c>
      <c r="C254" s="22" t="s">
        <v>16</v>
      </c>
      <c r="D254" s="22" t="s">
        <v>231</v>
      </c>
      <c r="E254" s="22" t="s">
        <v>51</v>
      </c>
      <c r="F254" s="24">
        <f>F255</f>
        <v>2500000</v>
      </c>
      <c r="G254" s="24">
        <f t="shared" si="102"/>
        <v>2500000</v>
      </c>
      <c r="H254" s="24">
        <f t="shared" si="102"/>
        <v>2406660.35</v>
      </c>
      <c r="I254" s="33">
        <f t="shared" si="83"/>
        <v>0.96266414</v>
      </c>
    </row>
    <row r="255" spans="1:9" ht="15.75" x14ac:dyDescent="0.2">
      <c r="A255" s="25" t="s">
        <v>52</v>
      </c>
      <c r="B255" s="22" t="s">
        <v>88</v>
      </c>
      <c r="C255" s="22" t="s">
        <v>16</v>
      </c>
      <c r="D255" s="22" t="s">
        <v>231</v>
      </c>
      <c r="E255" s="22" t="s">
        <v>53</v>
      </c>
      <c r="F255" s="24">
        <v>2500000</v>
      </c>
      <c r="G255" s="24">
        <v>2500000</v>
      </c>
      <c r="H255" s="24">
        <v>2406660.35</v>
      </c>
      <c r="I255" s="33">
        <f t="shared" si="83"/>
        <v>0.96266414</v>
      </c>
    </row>
    <row r="256" spans="1:9" ht="15.75" x14ac:dyDescent="0.2">
      <c r="A256" s="23" t="s">
        <v>93</v>
      </c>
      <c r="B256" s="22" t="s">
        <v>88</v>
      </c>
      <c r="C256" s="22" t="s">
        <v>23</v>
      </c>
      <c r="D256" s="22" t="s">
        <v>0</v>
      </c>
      <c r="E256" s="22" t="s">
        <v>0</v>
      </c>
      <c r="F256" s="24">
        <f>F257</f>
        <v>15462236.689999999</v>
      </c>
      <c r="G256" s="24">
        <f t="shared" ref="G256:H258" si="103">G257</f>
        <v>15462236.689999999</v>
      </c>
      <c r="H256" s="24">
        <f t="shared" si="103"/>
        <v>15462236.689999999</v>
      </c>
      <c r="I256" s="33">
        <f t="shared" si="83"/>
        <v>1</v>
      </c>
    </row>
    <row r="257" spans="1:9" ht="31.5" x14ac:dyDescent="0.2">
      <c r="A257" s="25" t="s">
        <v>94</v>
      </c>
      <c r="B257" s="22" t="s">
        <v>88</v>
      </c>
      <c r="C257" s="22" t="s">
        <v>23</v>
      </c>
      <c r="D257" s="22" t="s">
        <v>232</v>
      </c>
      <c r="E257" s="26" t="s">
        <v>0</v>
      </c>
      <c r="F257" s="24">
        <f>F258</f>
        <v>15462236.689999999</v>
      </c>
      <c r="G257" s="24">
        <f t="shared" si="103"/>
        <v>15462236.689999999</v>
      </c>
      <c r="H257" s="24">
        <f t="shared" si="103"/>
        <v>15462236.689999999</v>
      </c>
      <c r="I257" s="33">
        <f t="shared" si="83"/>
        <v>1</v>
      </c>
    </row>
    <row r="258" spans="1:9" ht="63" x14ac:dyDescent="0.2">
      <c r="A258" s="25" t="s">
        <v>50</v>
      </c>
      <c r="B258" s="22" t="s">
        <v>88</v>
      </c>
      <c r="C258" s="22" t="s">
        <v>23</v>
      </c>
      <c r="D258" s="22" t="s">
        <v>232</v>
      </c>
      <c r="E258" s="22" t="s">
        <v>51</v>
      </c>
      <c r="F258" s="24">
        <f>F259</f>
        <v>15462236.689999999</v>
      </c>
      <c r="G258" s="24">
        <f t="shared" si="103"/>
        <v>15462236.689999999</v>
      </c>
      <c r="H258" s="24">
        <f t="shared" si="103"/>
        <v>15462236.689999999</v>
      </c>
      <c r="I258" s="33">
        <f t="shared" si="83"/>
        <v>1</v>
      </c>
    </row>
    <row r="259" spans="1:9" ht="15.75" x14ac:dyDescent="0.2">
      <c r="A259" s="25" t="s">
        <v>52</v>
      </c>
      <c r="B259" s="22" t="s">
        <v>88</v>
      </c>
      <c r="C259" s="22" t="s">
        <v>23</v>
      </c>
      <c r="D259" s="22" t="s">
        <v>232</v>
      </c>
      <c r="E259" s="22" t="s">
        <v>53</v>
      </c>
      <c r="F259" s="24">
        <v>15462236.689999999</v>
      </c>
      <c r="G259" s="24">
        <v>15462236.689999999</v>
      </c>
      <c r="H259" s="24">
        <v>15462236.689999999</v>
      </c>
      <c r="I259" s="33">
        <f t="shared" si="83"/>
        <v>1</v>
      </c>
    </row>
    <row r="260" spans="1:9" ht="15.75" x14ac:dyDescent="0.2">
      <c r="A260" s="23" t="s">
        <v>95</v>
      </c>
      <c r="B260" s="22" t="s">
        <v>88</v>
      </c>
      <c r="C260" s="22" t="s">
        <v>88</v>
      </c>
      <c r="D260" s="22" t="s">
        <v>0</v>
      </c>
      <c r="E260" s="22" t="s">
        <v>0</v>
      </c>
      <c r="F260" s="24">
        <f>F261+F264+F269</f>
        <v>948800</v>
      </c>
      <c r="G260" s="24">
        <f t="shared" ref="G260:H260" si="104">G261+G264+G269</f>
        <v>948800</v>
      </c>
      <c r="H260" s="24">
        <f t="shared" si="104"/>
        <v>832954.42</v>
      </c>
      <c r="I260" s="33">
        <f t="shared" si="83"/>
        <v>0.87790305649241152</v>
      </c>
    </row>
    <row r="261" spans="1:9" ht="31.5" x14ac:dyDescent="0.2">
      <c r="A261" s="25" t="s">
        <v>96</v>
      </c>
      <c r="B261" s="22" t="s">
        <v>88</v>
      </c>
      <c r="C261" s="22" t="s">
        <v>88</v>
      </c>
      <c r="D261" s="22" t="s">
        <v>233</v>
      </c>
      <c r="E261" s="26" t="s">
        <v>0</v>
      </c>
      <c r="F261" s="24">
        <f>F262</f>
        <v>748800</v>
      </c>
      <c r="G261" s="24">
        <f t="shared" ref="G261:H262" si="105">G262</f>
        <v>748800</v>
      </c>
      <c r="H261" s="24">
        <f t="shared" si="105"/>
        <v>677970.54</v>
      </c>
      <c r="I261" s="33">
        <f t="shared" si="83"/>
        <v>0.90540937500000007</v>
      </c>
    </row>
    <row r="262" spans="1:9" ht="63" x14ac:dyDescent="0.2">
      <c r="A262" s="25" t="s">
        <v>50</v>
      </c>
      <c r="B262" s="22" t="s">
        <v>88</v>
      </c>
      <c r="C262" s="22" t="s">
        <v>88</v>
      </c>
      <c r="D262" s="22" t="s">
        <v>233</v>
      </c>
      <c r="E262" s="22" t="s">
        <v>51</v>
      </c>
      <c r="F262" s="24">
        <f>F263</f>
        <v>748800</v>
      </c>
      <c r="G262" s="24">
        <f t="shared" si="105"/>
        <v>748800</v>
      </c>
      <c r="H262" s="24">
        <f t="shared" si="105"/>
        <v>677970.54</v>
      </c>
      <c r="I262" s="33">
        <f t="shared" si="83"/>
        <v>0.90540937500000007</v>
      </c>
    </row>
    <row r="263" spans="1:9" ht="15.75" x14ac:dyDescent="0.2">
      <c r="A263" s="25" t="s">
        <v>52</v>
      </c>
      <c r="B263" s="22" t="s">
        <v>88</v>
      </c>
      <c r="C263" s="22" t="s">
        <v>88</v>
      </c>
      <c r="D263" s="22" t="s">
        <v>233</v>
      </c>
      <c r="E263" s="22" t="s">
        <v>53</v>
      </c>
      <c r="F263" s="24">
        <v>748800</v>
      </c>
      <c r="G263" s="24">
        <v>748800</v>
      </c>
      <c r="H263" s="24">
        <v>677970.54</v>
      </c>
      <c r="I263" s="33">
        <f t="shared" si="83"/>
        <v>0.90540937500000007</v>
      </c>
    </row>
    <row r="264" spans="1:9" ht="47.25" x14ac:dyDescent="0.2">
      <c r="A264" s="25" t="s">
        <v>97</v>
      </c>
      <c r="B264" s="22" t="s">
        <v>88</v>
      </c>
      <c r="C264" s="22" t="s">
        <v>88</v>
      </c>
      <c r="D264" s="22" t="s">
        <v>234</v>
      </c>
      <c r="E264" s="26" t="s">
        <v>0</v>
      </c>
      <c r="F264" s="24">
        <f>F265+F267</f>
        <v>50000</v>
      </c>
      <c r="G264" s="24">
        <f t="shared" ref="G264:H264" si="106">G265+G267</f>
        <v>50000</v>
      </c>
      <c r="H264" s="24">
        <f t="shared" si="106"/>
        <v>25000</v>
      </c>
      <c r="I264" s="33">
        <f t="shared" si="83"/>
        <v>0.5</v>
      </c>
    </row>
    <row r="265" spans="1:9" ht="47.25" x14ac:dyDescent="0.2">
      <c r="A265" s="25" t="s">
        <v>26</v>
      </c>
      <c r="B265" s="22" t="s">
        <v>88</v>
      </c>
      <c r="C265" s="22" t="s">
        <v>88</v>
      </c>
      <c r="D265" s="22" t="s">
        <v>234</v>
      </c>
      <c r="E265" s="22" t="s">
        <v>27</v>
      </c>
      <c r="F265" s="24">
        <f>F266</f>
        <v>45000</v>
      </c>
      <c r="G265" s="24">
        <f t="shared" ref="G265:H265" si="107">G266</f>
        <v>45000</v>
      </c>
      <c r="H265" s="24">
        <f t="shared" si="107"/>
        <v>25000</v>
      </c>
      <c r="I265" s="33">
        <f t="shared" si="83"/>
        <v>0.55555555555555558</v>
      </c>
    </row>
    <row r="266" spans="1:9" ht="47.25" x14ac:dyDescent="0.2">
      <c r="A266" s="25" t="s">
        <v>28</v>
      </c>
      <c r="B266" s="22" t="s">
        <v>88</v>
      </c>
      <c r="C266" s="22" t="s">
        <v>88</v>
      </c>
      <c r="D266" s="22" t="s">
        <v>234</v>
      </c>
      <c r="E266" s="22" t="s">
        <v>29</v>
      </c>
      <c r="F266" s="24">
        <v>45000</v>
      </c>
      <c r="G266" s="24">
        <v>45000</v>
      </c>
      <c r="H266" s="24">
        <v>25000</v>
      </c>
      <c r="I266" s="33">
        <f t="shared" si="83"/>
        <v>0.55555555555555558</v>
      </c>
    </row>
    <row r="267" spans="1:9" ht="31.5" x14ac:dyDescent="0.2">
      <c r="A267" s="25" t="s">
        <v>98</v>
      </c>
      <c r="B267" s="22" t="s">
        <v>88</v>
      </c>
      <c r="C267" s="22" t="s">
        <v>88</v>
      </c>
      <c r="D267" s="22" t="s">
        <v>234</v>
      </c>
      <c r="E267" s="22" t="s">
        <v>99</v>
      </c>
      <c r="F267" s="24">
        <f>F268</f>
        <v>5000</v>
      </c>
      <c r="G267" s="24">
        <f t="shared" ref="G267:H267" si="108">G268</f>
        <v>5000</v>
      </c>
      <c r="H267" s="24">
        <f t="shared" si="108"/>
        <v>0</v>
      </c>
      <c r="I267" s="33">
        <f t="shared" si="83"/>
        <v>0</v>
      </c>
    </row>
    <row r="268" spans="1:9" ht="15.75" x14ac:dyDescent="0.2">
      <c r="A268" s="25" t="s">
        <v>100</v>
      </c>
      <c r="B268" s="22" t="s">
        <v>88</v>
      </c>
      <c r="C268" s="22" t="s">
        <v>88</v>
      </c>
      <c r="D268" s="22" t="s">
        <v>234</v>
      </c>
      <c r="E268" s="22" t="s">
        <v>101</v>
      </c>
      <c r="F268" s="24">
        <v>5000</v>
      </c>
      <c r="G268" s="24">
        <v>5000</v>
      </c>
      <c r="H268" s="24"/>
      <c r="I268" s="33">
        <f t="shared" si="83"/>
        <v>0</v>
      </c>
    </row>
    <row r="269" spans="1:9" ht="31.5" x14ac:dyDescent="0.2">
      <c r="A269" s="25" t="s">
        <v>102</v>
      </c>
      <c r="B269" s="22" t="s">
        <v>88</v>
      </c>
      <c r="C269" s="22" t="s">
        <v>88</v>
      </c>
      <c r="D269" s="22" t="s">
        <v>235</v>
      </c>
      <c r="E269" s="26" t="s">
        <v>0</v>
      </c>
      <c r="F269" s="24">
        <f>F270+F272</f>
        <v>150000</v>
      </c>
      <c r="G269" s="24">
        <f t="shared" ref="G269:H269" si="109">G270+G272</f>
        <v>150000</v>
      </c>
      <c r="H269" s="24">
        <f t="shared" si="109"/>
        <v>129983.88</v>
      </c>
      <c r="I269" s="33">
        <f t="shared" si="83"/>
        <v>0.86655920000000008</v>
      </c>
    </row>
    <row r="270" spans="1:9" ht="47.25" x14ac:dyDescent="0.2">
      <c r="A270" s="25" t="s">
        <v>26</v>
      </c>
      <c r="B270" s="22" t="s">
        <v>88</v>
      </c>
      <c r="C270" s="22" t="s">
        <v>88</v>
      </c>
      <c r="D270" s="22" t="s">
        <v>235</v>
      </c>
      <c r="E270" s="22" t="s">
        <v>27</v>
      </c>
      <c r="F270" s="24">
        <f>F271</f>
        <v>140000</v>
      </c>
      <c r="G270" s="24">
        <f t="shared" ref="G270:H270" si="110">G271</f>
        <v>140000</v>
      </c>
      <c r="H270" s="24">
        <f t="shared" si="110"/>
        <v>119983.88</v>
      </c>
      <c r="I270" s="33">
        <f t="shared" si="83"/>
        <v>0.85702771428571434</v>
      </c>
    </row>
    <row r="271" spans="1:9" ht="47.25" x14ac:dyDescent="0.2">
      <c r="A271" s="25" t="s">
        <v>28</v>
      </c>
      <c r="B271" s="22" t="s">
        <v>88</v>
      </c>
      <c r="C271" s="22" t="s">
        <v>88</v>
      </c>
      <c r="D271" s="22" t="s">
        <v>235</v>
      </c>
      <c r="E271" s="22" t="s">
        <v>29</v>
      </c>
      <c r="F271" s="24">
        <v>140000</v>
      </c>
      <c r="G271" s="24">
        <v>140000</v>
      </c>
      <c r="H271" s="24">
        <v>119983.88</v>
      </c>
      <c r="I271" s="33">
        <f t="shared" ref="I271:I334" si="111">H271/G271</f>
        <v>0.85702771428571434</v>
      </c>
    </row>
    <row r="272" spans="1:9" ht="31.5" x14ac:dyDescent="0.2">
      <c r="A272" s="25" t="s">
        <v>98</v>
      </c>
      <c r="B272" s="22" t="s">
        <v>88</v>
      </c>
      <c r="C272" s="22" t="s">
        <v>88</v>
      </c>
      <c r="D272" s="22" t="s">
        <v>235</v>
      </c>
      <c r="E272" s="22" t="s">
        <v>99</v>
      </c>
      <c r="F272" s="24">
        <f>F273</f>
        <v>10000</v>
      </c>
      <c r="G272" s="24">
        <f t="shared" ref="G272:H272" si="112">G273</f>
        <v>10000</v>
      </c>
      <c r="H272" s="24">
        <f t="shared" si="112"/>
        <v>10000</v>
      </c>
      <c r="I272" s="33">
        <f t="shared" si="111"/>
        <v>1</v>
      </c>
    </row>
    <row r="273" spans="1:9" ht="15.75" x14ac:dyDescent="0.2">
      <c r="A273" s="25" t="s">
        <v>100</v>
      </c>
      <c r="B273" s="22" t="s">
        <v>88</v>
      </c>
      <c r="C273" s="22" t="s">
        <v>88</v>
      </c>
      <c r="D273" s="22" t="s">
        <v>235</v>
      </c>
      <c r="E273" s="22" t="s">
        <v>101</v>
      </c>
      <c r="F273" s="24">
        <v>10000</v>
      </c>
      <c r="G273" s="24">
        <v>10000</v>
      </c>
      <c r="H273" s="24">
        <v>10000</v>
      </c>
      <c r="I273" s="33">
        <f t="shared" si="111"/>
        <v>1</v>
      </c>
    </row>
    <row r="274" spans="1:9" ht="31.5" x14ac:dyDescent="0.2">
      <c r="A274" s="23" t="s">
        <v>103</v>
      </c>
      <c r="B274" s="22" t="s">
        <v>88</v>
      </c>
      <c r="C274" s="22" t="s">
        <v>57</v>
      </c>
      <c r="D274" s="22" t="s">
        <v>0</v>
      </c>
      <c r="E274" s="22" t="s">
        <v>0</v>
      </c>
      <c r="F274" s="24">
        <f>F275+F278+F285+F291+F294+F297+F288+F300</f>
        <v>17986343.540000003</v>
      </c>
      <c r="G274" s="24">
        <f t="shared" ref="G274:H274" si="113">G275+G278+G285+G291+G294+G297+G288+G300</f>
        <v>17986343.540000003</v>
      </c>
      <c r="H274" s="24">
        <f t="shared" si="113"/>
        <v>17888127.670000002</v>
      </c>
      <c r="I274" s="33">
        <f t="shared" si="111"/>
        <v>0.99453941987811045</v>
      </c>
    </row>
    <row r="275" spans="1:9" ht="47.25" x14ac:dyDescent="0.2">
      <c r="A275" s="25" t="s">
        <v>24</v>
      </c>
      <c r="B275" s="22" t="s">
        <v>88</v>
      </c>
      <c r="C275" s="22" t="s">
        <v>57</v>
      </c>
      <c r="D275" s="22" t="s">
        <v>236</v>
      </c>
      <c r="E275" s="26" t="s">
        <v>0</v>
      </c>
      <c r="F275" s="24">
        <f>F276</f>
        <v>1106700</v>
      </c>
      <c r="G275" s="24">
        <f t="shared" ref="G275:H276" si="114">G276</f>
        <v>1106700</v>
      </c>
      <c r="H275" s="24">
        <f t="shared" si="114"/>
        <v>1079363.8700000001</v>
      </c>
      <c r="I275" s="33">
        <f t="shared" si="111"/>
        <v>0.97529942170416561</v>
      </c>
    </row>
    <row r="276" spans="1:9" ht="110.25" x14ac:dyDescent="0.2">
      <c r="A276" s="25" t="s">
        <v>18</v>
      </c>
      <c r="B276" s="22" t="s">
        <v>88</v>
      </c>
      <c r="C276" s="22" t="s">
        <v>57</v>
      </c>
      <c r="D276" s="22" t="s">
        <v>236</v>
      </c>
      <c r="E276" s="22" t="s">
        <v>19</v>
      </c>
      <c r="F276" s="24">
        <f>F277</f>
        <v>1106700</v>
      </c>
      <c r="G276" s="24">
        <f t="shared" si="114"/>
        <v>1106700</v>
      </c>
      <c r="H276" s="24">
        <f t="shared" si="114"/>
        <v>1079363.8700000001</v>
      </c>
      <c r="I276" s="33">
        <f t="shared" si="111"/>
        <v>0.97529942170416561</v>
      </c>
    </row>
    <row r="277" spans="1:9" ht="47.25" x14ac:dyDescent="0.2">
      <c r="A277" s="25" t="s">
        <v>20</v>
      </c>
      <c r="B277" s="22" t="s">
        <v>88</v>
      </c>
      <c r="C277" s="22" t="s">
        <v>57</v>
      </c>
      <c r="D277" s="22" t="s">
        <v>236</v>
      </c>
      <c r="E277" s="22" t="s">
        <v>21</v>
      </c>
      <c r="F277" s="24">
        <v>1106700</v>
      </c>
      <c r="G277" s="24">
        <v>1106700</v>
      </c>
      <c r="H277" s="24">
        <v>1079363.8700000001</v>
      </c>
      <c r="I277" s="33">
        <f t="shared" si="111"/>
        <v>0.97529942170416561</v>
      </c>
    </row>
    <row r="278" spans="1:9" ht="63" x14ac:dyDescent="0.2">
      <c r="A278" s="25" t="s">
        <v>104</v>
      </c>
      <c r="B278" s="22" t="s">
        <v>88</v>
      </c>
      <c r="C278" s="22" t="s">
        <v>57</v>
      </c>
      <c r="D278" s="22" t="s">
        <v>237</v>
      </c>
      <c r="E278" s="26" t="s">
        <v>0</v>
      </c>
      <c r="F278" s="24">
        <f>F279+F281+F283</f>
        <v>13626333.040000001</v>
      </c>
      <c r="G278" s="24">
        <f t="shared" ref="G278:H278" si="115">G279+G281+G283</f>
        <v>13626333.040000001</v>
      </c>
      <c r="H278" s="24">
        <f t="shared" si="115"/>
        <v>13570299.199999999</v>
      </c>
      <c r="I278" s="33">
        <f t="shared" si="111"/>
        <v>0.99588782691311628</v>
      </c>
    </row>
    <row r="279" spans="1:9" ht="110.25" x14ac:dyDescent="0.2">
      <c r="A279" s="25" t="s">
        <v>18</v>
      </c>
      <c r="B279" s="22" t="s">
        <v>88</v>
      </c>
      <c r="C279" s="22" t="s">
        <v>57</v>
      </c>
      <c r="D279" s="22" t="s">
        <v>237</v>
      </c>
      <c r="E279" s="22" t="s">
        <v>19</v>
      </c>
      <c r="F279" s="24">
        <f>F280</f>
        <v>12151187.640000001</v>
      </c>
      <c r="G279" s="24">
        <f t="shared" ref="G279:H279" si="116">G280</f>
        <v>12151187.640000001</v>
      </c>
      <c r="H279" s="24">
        <f t="shared" si="116"/>
        <v>12148491.92</v>
      </c>
      <c r="I279" s="33">
        <f t="shared" si="111"/>
        <v>0.99977815172641016</v>
      </c>
    </row>
    <row r="280" spans="1:9" ht="47.25" x14ac:dyDescent="0.2">
      <c r="A280" s="25" t="s">
        <v>20</v>
      </c>
      <c r="B280" s="22" t="s">
        <v>88</v>
      </c>
      <c r="C280" s="22" t="s">
        <v>57</v>
      </c>
      <c r="D280" s="22" t="s">
        <v>237</v>
      </c>
      <c r="E280" s="22" t="s">
        <v>21</v>
      </c>
      <c r="F280" s="24">
        <v>12151187.640000001</v>
      </c>
      <c r="G280" s="24">
        <v>12151187.640000001</v>
      </c>
      <c r="H280" s="24">
        <v>12148491.92</v>
      </c>
      <c r="I280" s="33">
        <f t="shared" si="111"/>
        <v>0.99977815172641016</v>
      </c>
    </row>
    <row r="281" spans="1:9" ht="47.25" x14ac:dyDescent="0.2">
      <c r="A281" s="25" t="s">
        <v>26</v>
      </c>
      <c r="B281" s="22" t="s">
        <v>88</v>
      </c>
      <c r="C281" s="22" t="s">
        <v>57</v>
      </c>
      <c r="D281" s="22" t="s">
        <v>237</v>
      </c>
      <c r="E281" s="22" t="s">
        <v>27</v>
      </c>
      <c r="F281" s="24">
        <f>F282</f>
        <v>1436193.4</v>
      </c>
      <c r="G281" s="24">
        <f t="shared" ref="G281:H281" si="117">G282</f>
        <v>1436193.4</v>
      </c>
      <c r="H281" s="24">
        <f t="shared" si="117"/>
        <v>1382855.28</v>
      </c>
      <c r="I281" s="33">
        <f t="shared" si="111"/>
        <v>0.96286146420113061</v>
      </c>
    </row>
    <row r="282" spans="1:9" ht="47.25" x14ac:dyDescent="0.2">
      <c r="A282" s="25" t="s">
        <v>28</v>
      </c>
      <c r="B282" s="22" t="s">
        <v>88</v>
      </c>
      <c r="C282" s="22" t="s">
        <v>57</v>
      </c>
      <c r="D282" s="22" t="s">
        <v>237</v>
      </c>
      <c r="E282" s="22" t="s">
        <v>29</v>
      </c>
      <c r="F282" s="24">
        <v>1436193.4</v>
      </c>
      <c r="G282" s="24">
        <v>1436193.4</v>
      </c>
      <c r="H282" s="24">
        <v>1382855.28</v>
      </c>
      <c r="I282" s="33">
        <f t="shared" si="111"/>
        <v>0.96286146420113061</v>
      </c>
    </row>
    <row r="283" spans="1:9" ht="15.75" x14ac:dyDescent="0.2">
      <c r="A283" s="25" t="s">
        <v>32</v>
      </c>
      <c r="B283" s="22" t="s">
        <v>88</v>
      </c>
      <c r="C283" s="22" t="s">
        <v>57</v>
      </c>
      <c r="D283" s="22" t="s">
        <v>237</v>
      </c>
      <c r="E283" s="22" t="s">
        <v>33</v>
      </c>
      <c r="F283" s="24">
        <f>F284</f>
        <v>38952</v>
      </c>
      <c r="G283" s="24">
        <f t="shared" ref="G283:H283" si="118">G284</f>
        <v>38952</v>
      </c>
      <c r="H283" s="24">
        <f t="shared" si="118"/>
        <v>38952</v>
      </c>
      <c r="I283" s="33">
        <f t="shared" si="111"/>
        <v>1</v>
      </c>
    </row>
    <row r="284" spans="1:9" ht="31.5" x14ac:dyDescent="0.2">
      <c r="A284" s="25" t="s">
        <v>34</v>
      </c>
      <c r="B284" s="22" t="s">
        <v>88</v>
      </c>
      <c r="C284" s="22" t="s">
        <v>57</v>
      </c>
      <c r="D284" s="22" t="s">
        <v>237</v>
      </c>
      <c r="E284" s="22" t="s">
        <v>35</v>
      </c>
      <c r="F284" s="24">
        <v>38952</v>
      </c>
      <c r="G284" s="24">
        <v>38952</v>
      </c>
      <c r="H284" s="24">
        <v>38952</v>
      </c>
      <c r="I284" s="33">
        <f t="shared" si="111"/>
        <v>1</v>
      </c>
    </row>
    <row r="285" spans="1:9" ht="31.5" x14ac:dyDescent="0.2">
      <c r="A285" s="25" t="s">
        <v>105</v>
      </c>
      <c r="B285" s="22" t="s">
        <v>88</v>
      </c>
      <c r="C285" s="22" t="s">
        <v>57</v>
      </c>
      <c r="D285" s="22" t="s">
        <v>238</v>
      </c>
      <c r="E285" s="26" t="s">
        <v>0</v>
      </c>
      <c r="F285" s="24">
        <f>F286</f>
        <v>2205422.88</v>
      </c>
      <c r="G285" s="24">
        <f t="shared" ref="G285:H286" si="119">G286</f>
        <v>2205422.88</v>
      </c>
      <c r="H285" s="24">
        <f t="shared" si="119"/>
        <v>2205422.88</v>
      </c>
      <c r="I285" s="33">
        <f t="shared" si="111"/>
        <v>1</v>
      </c>
    </row>
    <row r="286" spans="1:9" ht="63" x14ac:dyDescent="0.2">
      <c r="A286" s="25" t="s">
        <v>50</v>
      </c>
      <c r="B286" s="22" t="s">
        <v>88</v>
      </c>
      <c r="C286" s="22" t="s">
        <v>57</v>
      </c>
      <c r="D286" s="22" t="s">
        <v>238</v>
      </c>
      <c r="E286" s="22" t="s">
        <v>51</v>
      </c>
      <c r="F286" s="24">
        <f>F287</f>
        <v>2205422.88</v>
      </c>
      <c r="G286" s="24">
        <f t="shared" si="119"/>
        <v>2205422.88</v>
      </c>
      <c r="H286" s="24">
        <f t="shared" si="119"/>
        <v>2205422.88</v>
      </c>
      <c r="I286" s="33">
        <f t="shared" si="111"/>
        <v>1</v>
      </c>
    </row>
    <row r="287" spans="1:9" ht="15.75" x14ac:dyDescent="0.2">
      <c r="A287" s="25" t="s">
        <v>52</v>
      </c>
      <c r="B287" s="22" t="s">
        <v>88</v>
      </c>
      <c r="C287" s="22" t="s">
        <v>57</v>
      </c>
      <c r="D287" s="22" t="s">
        <v>238</v>
      </c>
      <c r="E287" s="22" t="s">
        <v>53</v>
      </c>
      <c r="F287" s="24">
        <v>2205422.88</v>
      </c>
      <c r="G287" s="24">
        <v>2205422.88</v>
      </c>
      <c r="H287" s="24">
        <v>2205422.88</v>
      </c>
      <c r="I287" s="33">
        <f t="shared" si="111"/>
        <v>1</v>
      </c>
    </row>
    <row r="288" spans="1:9" ht="63" x14ac:dyDescent="0.2">
      <c r="A288" s="25" t="s">
        <v>106</v>
      </c>
      <c r="B288" s="22" t="s">
        <v>88</v>
      </c>
      <c r="C288" s="22" t="s">
        <v>57</v>
      </c>
      <c r="D288" s="22" t="s">
        <v>239</v>
      </c>
      <c r="E288" s="26" t="s">
        <v>0</v>
      </c>
      <c r="F288" s="24">
        <f>F289</f>
        <v>70000</v>
      </c>
      <c r="G288" s="24">
        <f t="shared" ref="G288:H289" si="120">G289</f>
        <v>70000</v>
      </c>
      <c r="H288" s="24">
        <f t="shared" si="120"/>
        <v>56654.1</v>
      </c>
      <c r="I288" s="33">
        <f t="shared" si="111"/>
        <v>0.80934428571428574</v>
      </c>
    </row>
    <row r="289" spans="1:9" ht="47.25" x14ac:dyDescent="0.2">
      <c r="A289" s="25" t="s">
        <v>26</v>
      </c>
      <c r="B289" s="22" t="s">
        <v>88</v>
      </c>
      <c r="C289" s="22" t="s">
        <v>57</v>
      </c>
      <c r="D289" s="22" t="s">
        <v>239</v>
      </c>
      <c r="E289" s="22" t="s">
        <v>27</v>
      </c>
      <c r="F289" s="24">
        <f>F290</f>
        <v>70000</v>
      </c>
      <c r="G289" s="24">
        <f t="shared" si="120"/>
        <v>70000</v>
      </c>
      <c r="H289" s="24">
        <f t="shared" si="120"/>
        <v>56654.1</v>
      </c>
      <c r="I289" s="33">
        <f t="shared" si="111"/>
        <v>0.80934428571428574</v>
      </c>
    </row>
    <row r="290" spans="1:9" ht="47.25" x14ac:dyDescent="0.2">
      <c r="A290" s="25" t="s">
        <v>28</v>
      </c>
      <c r="B290" s="22" t="s">
        <v>88</v>
      </c>
      <c r="C290" s="22" t="s">
        <v>57</v>
      </c>
      <c r="D290" s="22" t="s">
        <v>239</v>
      </c>
      <c r="E290" s="22" t="s">
        <v>29</v>
      </c>
      <c r="F290" s="24">
        <v>70000</v>
      </c>
      <c r="G290" s="24">
        <v>70000</v>
      </c>
      <c r="H290" s="24">
        <v>56654.1</v>
      </c>
      <c r="I290" s="33">
        <f t="shared" si="111"/>
        <v>0.80934428571428574</v>
      </c>
    </row>
    <row r="291" spans="1:9" ht="15.75" x14ac:dyDescent="0.2">
      <c r="A291" s="25" t="s">
        <v>107</v>
      </c>
      <c r="B291" s="22" t="s">
        <v>88</v>
      </c>
      <c r="C291" s="22" t="s">
        <v>57</v>
      </c>
      <c r="D291" s="22" t="s">
        <v>240</v>
      </c>
      <c r="E291" s="26" t="s">
        <v>0</v>
      </c>
      <c r="F291" s="24">
        <f>F292</f>
        <v>42000</v>
      </c>
      <c r="G291" s="24">
        <f t="shared" ref="G291:H292" si="121">G292</f>
        <v>42000</v>
      </c>
      <c r="H291" s="24">
        <f t="shared" si="121"/>
        <v>40500</v>
      </c>
      <c r="I291" s="33">
        <f t="shared" si="111"/>
        <v>0.9642857142857143</v>
      </c>
    </row>
    <row r="292" spans="1:9" ht="31.5" x14ac:dyDescent="0.2">
      <c r="A292" s="25" t="s">
        <v>98</v>
      </c>
      <c r="B292" s="22" t="s">
        <v>88</v>
      </c>
      <c r="C292" s="22" t="s">
        <v>57</v>
      </c>
      <c r="D292" s="22" t="s">
        <v>240</v>
      </c>
      <c r="E292" s="22" t="s">
        <v>99</v>
      </c>
      <c r="F292" s="24">
        <f>F293</f>
        <v>42000</v>
      </c>
      <c r="G292" s="24">
        <f t="shared" si="121"/>
        <v>42000</v>
      </c>
      <c r="H292" s="24">
        <f t="shared" si="121"/>
        <v>40500</v>
      </c>
      <c r="I292" s="33">
        <f t="shared" si="111"/>
        <v>0.9642857142857143</v>
      </c>
    </row>
    <row r="293" spans="1:9" ht="15.75" x14ac:dyDescent="0.2">
      <c r="A293" s="25" t="s">
        <v>107</v>
      </c>
      <c r="B293" s="22" t="s">
        <v>88</v>
      </c>
      <c r="C293" s="22" t="s">
        <v>57</v>
      </c>
      <c r="D293" s="22" t="s">
        <v>240</v>
      </c>
      <c r="E293" s="22" t="s">
        <v>108</v>
      </c>
      <c r="F293" s="24">
        <v>42000</v>
      </c>
      <c r="G293" s="24">
        <v>42000</v>
      </c>
      <c r="H293" s="24">
        <v>40500</v>
      </c>
      <c r="I293" s="33">
        <f t="shared" si="111"/>
        <v>0.9642857142857143</v>
      </c>
    </row>
    <row r="294" spans="1:9" ht="47.25" x14ac:dyDescent="0.2">
      <c r="A294" s="25" t="s">
        <v>149</v>
      </c>
      <c r="B294" s="22" t="s">
        <v>88</v>
      </c>
      <c r="C294" s="22" t="s">
        <v>57</v>
      </c>
      <c r="D294" s="22" t="s">
        <v>241</v>
      </c>
      <c r="E294" s="26" t="s">
        <v>0</v>
      </c>
      <c r="F294" s="24">
        <f>F295</f>
        <v>745000</v>
      </c>
      <c r="G294" s="24">
        <f t="shared" ref="G294:H295" si="122">G295</f>
        <v>745000</v>
      </c>
      <c r="H294" s="24">
        <f t="shared" si="122"/>
        <v>745000</v>
      </c>
      <c r="I294" s="33">
        <f t="shared" si="111"/>
        <v>1</v>
      </c>
    </row>
    <row r="295" spans="1:9" ht="47.25" x14ac:dyDescent="0.2">
      <c r="A295" s="25" t="s">
        <v>79</v>
      </c>
      <c r="B295" s="22" t="s">
        <v>88</v>
      </c>
      <c r="C295" s="22" t="s">
        <v>57</v>
      </c>
      <c r="D295" s="22" t="s">
        <v>241</v>
      </c>
      <c r="E295" s="22" t="s">
        <v>80</v>
      </c>
      <c r="F295" s="24">
        <f>F296</f>
        <v>745000</v>
      </c>
      <c r="G295" s="24">
        <f t="shared" si="122"/>
        <v>745000</v>
      </c>
      <c r="H295" s="24">
        <f t="shared" si="122"/>
        <v>745000</v>
      </c>
      <c r="I295" s="33">
        <f t="shared" si="111"/>
        <v>1</v>
      </c>
    </row>
    <row r="296" spans="1:9" ht="15.75" x14ac:dyDescent="0.2">
      <c r="A296" s="25" t="s">
        <v>81</v>
      </c>
      <c r="B296" s="22" t="s">
        <v>88</v>
      </c>
      <c r="C296" s="22" t="s">
        <v>57</v>
      </c>
      <c r="D296" s="22" t="s">
        <v>241</v>
      </c>
      <c r="E296" s="22" t="s">
        <v>82</v>
      </c>
      <c r="F296" s="24">
        <v>745000</v>
      </c>
      <c r="G296" s="24">
        <v>745000</v>
      </c>
      <c r="H296" s="24">
        <v>745000</v>
      </c>
      <c r="I296" s="33">
        <f t="shared" si="111"/>
        <v>1</v>
      </c>
    </row>
    <row r="297" spans="1:9" ht="173.25" x14ac:dyDescent="0.2">
      <c r="A297" s="25" t="s">
        <v>147</v>
      </c>
      <c r="B297" s="22" t="s">
        <v>88</v>
      </c>
      <c r="C297" s="22" t="s">
        <v>57</v>
      </c>
      <c r="D297" s="22" t="s">
        <v>242</v>
      </c>
      <c r="E297" s="26" t="s">
        <v>0</v>
      </c>
      <c r="F297" s="24">
        <f>F298</f>
        <v>156800</v>
      </c>
      <c r="G297" s="24">
        <f t="shared" ref="G297:H298" si="123">G298</f>
        <v>156800</v>
      </c>
      <c r="H297" s="24">
        <f t="shared" si="123"/>
        <v>156800</v>
      </c>
      <c r="I297" s="33">
        <f t="shared" si="111"/>
        <v>1</v>
      </c>
    </row>
    <row r="298" spans="1:9" ht="31.5" x14ac:dyDescent="0.2">
      <c r="A298" s="25" t="s">
        <v>98</v>
      </c>
      <c r="B298" s="22" t="s">
        <v>88</v>
      </c>
      <c r="C298" s="22" t="s">
        <v>57</v>
      </c>
      <c r="D298" s="22" t="s">
        <v>242</v>
      </c>
      <c r="E298" s="22" t="s">
        <v>99</v>
      </c>
      <c r="F298" s="24">
        <f>F299</f>
        <v>156800</v>
      </c>
      <c r="G298" s="24">
        <f t="shared" si="123"/>
        <v>156800</v>
      </c>
      <c r="H298" s="24">
        <f t="shared" si="123"/>
        <v>156800</v>
      </c>
      <c r="I298" s="33">
        <f t="shared" si="111"/>
        <v>1</v>
      </c>
    </row>
    <row r="299" spans="1:9" ht="47.25" x14ac:dyDescent="0.2">
      <c r="A299" s="25" t="s">
        <v>109</v>
      </c>
      <c r="B299" s="22" t="s">
        <v>88</v>
      </c>
      <c r="C299" s="22" t="s">
        <v>57</v>
      </c>
      <c r="D299" s="22" t="s">
        <v>242</v>
      </c>
      <c r="E299" s="22" t="s">
        <v>110</v>
      </c>
      <c r="F299" s="24">
        <v>156800</v>
      </c>
      <c r="G299" s="24">
        <v>156800</v>
      </c>
      <c r="H299" s="24">
        <v>156800</v>
      </c>
      <c r="I299" s="33">
        <f t="shared" si="111"/>
        <v>1</v>
      </c>
    </row>
    <row r="300" spans="1:9" s="38" customFormat="1" ht="63" x14ac:dyDescent="0.2">
      <c r="A300" s="25" t="s">
        <v>280</v>
      </c>
      <c r="B300" s="32" t="s">
        <v>88</v>
      </c>
      <c r="C300" s="32" t="s">
        <v>57</v>
      </c>
      <c r="D300" s="22" t="s">
        <v>281</v>
      </c>
      <c r="E300" s="22"/>
      <c r="F300" s="24">
        <f>F301</f>
        <v>34087.620000000003</v>
      </c>
      <c r="G300" s="24">
        <f t="shared" ref="G300:H301" si="124">G301</f>
        <v>34087.620000000003</v>
      </c>
      <c r="H300" s="24">
        <f t="shared" si="124"/>
        <v>34087.620000000003</v>
      </c>
      <c r="I300" s="33">
        <f t="shared" si="111"/>
        <v>1</v>
      </c>
    </row>
    <row r="301" spans="1:9" s="38" customFormat="1" ht="110.25" x14ac:dyDescent="0.2">
      <c r="A301" s="25" t="s">
        <v>18</v>
      </c>
      <c r="B301" s="32" t="s">
        <v>88</v>
      </c>
      <c r="C301" s="32" t="s">
        <v>57</v>
      </c>
      <c r="D301" s="22" t="s">
        <v>281</v>
      </c>
      <c r="E301" s="22">
        <v>100</v>
      </c>
      <c r="F301" s="24">
        <f>F302</f>
        <v>34087.620000000003</v>
      </c>
      <c r="G301" s="24">
        <f t="shared" si="124"/>
        <v>34087.620000000003</v>
      </c>
      <c r="H301" s="24">
        <f t="shared" si="124"/>
        <v>34087.620000000003</v>
      </c>
      <c r="I301" s="33">
        <f t="shared" si="111"/>
        <v>1</v>
      </c>
    </row>
    <row r="302" spans="1:9" s="38" customFormat="1" ht="47.25" x14ac:dyDescent="0.2">
      <c r="A302" s="25" t="s">
        <v>293</v>
      </c>
      <c r="B302" s="32" t="s">
        <v>88</v>
      </c>
      <c r="C302" s="32" t="s">
        <v>57</v>
      </c>
      <c r="D302" s="22" t="s">
        <v>281</v>
      </c>
      <c r="E302" s="22">
        <v>120</v>
      </c>
      <c r="F302" s="24">
        <v>34087.620000000003</v>
      </c>
      <c r="G302" s="24">
        <v>34087.620000000003</v>
      </c>
      <c r="H302" s="24">
        <v>34087.620000000003</v>
      </c>
      <c r="I302" s="33">
        <f t="shared" si="111"/>
        <v>1</v>
      </c>
    </row>
    <row r="303" spans="1:9" ht="15.75" x14ac:dyDescent="0.2">
      <c r="A303" s="23" t="s">
        <v>111</v>
      </c>
      <c r="B303" s="22" t="s">
        <v>112</v>
      </c>
      <c r="C303" s="22" t="s">
        <v>0</v>
      </c>
      <c r="D303" s="22" t="s">
        <v>0</v>
      </c>
      <c r="E303" s="22" t="s">
        <v>0</v>
      </c>
      <c r="F303" s="24">
        <f>F304+F323</f>
        <v>33382884.960000001</v>
      </c>
      <c r="G303" s="24">
        <f t="shared" ref="G303:H303" si="125">G304+G323</f>
        <v>33382884.960000001</v>
      </c>
      <c r="H303" s="24">
        <f t="shared" si="125"/>
        <v>33266488.130000003</v>
      </c>
      <c r="I303" s="33">
        <f t="shared" si="111"/>
        <v>0.99651327828198588</v>
      </c>
    </row>
    <row r="304" spans="1:9" ht="15.75" x14ac:dyDescent="0.2">
      <c r="A304" s="23" t="s">
        <v>113</v>
      </c>
      <c r="B304" s="22" t="s">
        <v>112</v>
      </c>
      <c r="C304" s="22" t="s">
        <v>14</v>
      </c>
      <c r="D304" s="22" t="s">
        <v>0</v>
      </c>
      <c r="E304" s="22" t="s">
        <v>0</v>
      </c>
      <c r="F304" s="24">
        <f>F305+F308+F314+F317+F320+F311</f>
        <v>21991008.700000003</v>
      </c>
      <c r="G304" s="24">
        <f t="shared" ref="G304:H304" si="126">G305+G308+G314+G317+G320+G311</f>
        <v>21991008.700000003</v>
      </c>
      <c r="H304" s="24">
        <f t="shared" si="126"/>
        <v>21883739.280000001</v>
      </c>
      <c r="I304" s="33">
        <f t="shared" si="111"/>
        <v>0.99512212370685837</v>
      </c>
    </row>
    <row r="305" spans="1:9" ht="15.75" x14ac:dyDescent="0.2">
      <c r="A305" s="25" t="s">
        <v>114</v>
      </c>
      <c r="B305" s="22" t="s">
        <v>112</v>
      </c>
      <c r="C305" s="22" t="s">
        <v>14</v>
      </c>
      <c r="D305" s="22" t="s">
        <v>243</v>
      </c>
      <c r="E305" s="26" t="s">
        <v>0</v>
      </c>
      <c r="F305" s="24">
        <f>F306</f>
        <v>6018688.4800000004</v>
      </c>
      <c r="G305" s="24">
        <f t="shared" ref="G305:H306" si="127">G306</f>
        <v>6018688.4800000004</v>
      </c>
      <c r="H305" s="24">
        <f t="shared" si="127"/>
        <v>5932677.0700000003</v>
      </c>
      <c r="I305" s="33">
        <f t="shared" si="111"/>
        <v>0.98570927698188493</v>
      </c>
    </row>
    <row r="306" spans="1:9" ht="63" x14ac:dyDescent="0.2">
      <c r="A306" s="25" t="s">
        <v>50</v>
      </c>
      <c r="B306" s="22" t="s">
        <v>112</v>
      </c>
      <c r="C306" s="22" t="s">
        <v>14</v>
      </c>
      <c r="D306" s="22" t="s">
        <v>243</v>
      </c>
      <c r="E306" s="22" t="s">
        <v>51</v>
      </c>
      <c r="F306" s="24">
        <f>F307</f>
        <v>6018688.4800000004</v>
      </c>
      <c r="G306" s="24">
        <f t="shared" si="127"/>
        <v>6018688.4800000004</v>
      </c>
      <c r="H306" s="24">
        <f t="shared" si="127"/>
        <v>5932677.0700000003</v>
      </c>
      <c r="I306" s="33">
        <f t="shared" si="111"/>
        <v>0.98570927698188493</v>
      </c>
    </row>
    <row r="307" spans="1:9" ht="15.75" x14ac:dyDescent="0.2">
      <c r="A307" s="25" t="s">
        <v>52</v>
      </c>
      <c r="B307" s="22" t="s">
        <v>112</v>
      </c>
      <c r="C307" s="22" t="s">
        <v>14</v>
      </c>
      <c r="D307" s="22" t="s">
        <v>243</v>
      </c>
      <c r="E307" s="22" t="s">
        <v>53</v>
      </c>
      <c r="F307" s="24">
        <v>6018688.4800000004</v>
      </c>
      <c r="G307" s="24">
        <v>6018688.4800000004</v>
      </c>
      <c r="H307" s="24">
        <v>5932677.0700000003</v>
      </c>
      <c r="I307" s="33">
        <f t="shared" si="111"/>
        <v>0.98570927698188493</v>
      </c>
    </row>
    <row r="308" spans="1:9" ht="31.5" x14ac:dyDescent="0.2">
      <c r="A308" s="25" t="s">
        <v>115</v>
      </c>
      <c r="B308" s="22" t="s">
        <v>112</v>
      </c>
      <c r="C308" s="22" t="s">
        <v>14</v>
      </c>
      <c r="D308" s="22" t="s">
        <v>244</v>
      </c>
      <c r="E308" s="26" t="s">
        <v>0</v>
      </c>
      <c r="F308" s="24">
        <f>F309</f>
        <v>14493171.710000001</v>
      </c>
      <c r="G308" s="24">
        <f t="shared" ref="G308:H309" si="128">G309</f>
        <v>14493171.710000001</v>
      </c>
      <c r="H308" s="24">
        <f t="shared" si="128"/>
        <v>14493171.710000001</v>
      </c>
      <c r="I308" s="33">
        <f t="shared" si="111"/>
        <v>1</v>
      </c>
    </row>
    <row r="309" spans="1:9" ht="63" x14ac:dyDescent="0.2">
      <c r="A309" s="25" t="s">
        <v>50</v>
      </c>
      <c r="B309" s="22" t="s">
        <v>112</v>
      </c>
      <c r="C309" s="22" t="s">
        <v>14</v>
      </c>
      <c r="D309" s="22" t="s">
        <v>244</v>
      </c>
      <c r="E309" s="22" t="s">
        <v>51</v>
      </c>
      <c r="F309" s="24">
        <f>F310</f>
        <v>14493171.710000001</v>
      </c>
      <c r="G309" s="24">
        <f t="shared" si="128"/>
        <v>14493171.710000001</v>
      </c>
      <c r="H309" s="24">
        <f t="shared" si="128"/>
        <v>14493171.710000001</v>
      </c>
      <c r="I309" s="33">
        <f t="shared" si="111"/>
        <v>1</v>
      </c>
    </row>
    <row r="310" spans="1:9" ht="15.75" x14ac:dyDescent="0.2">
      <c r="A310" s="25" t="s">
        <v>52</v>
      </c>
      <c r="B310" s="22" t="s">
        <v>112</v>
      </c>
      <c r="C310" s="22" t="s">
        <v>14</v>
      </c>
      <c r="D310" s="22" t="s">
        <v>244</v>
      </c>
      <c r="E310" s="22" t="s">
        <v>53</v>
      </c>
      <c r="F310" s="24">
        <v>14493171.710000001</v>
      </c>
      <c r="G310" s="24">
        <v>14493171.710000001</v>
      </c>
      <c r="H310" s="24">
        <v>14493171.710000001</v>
      </c>
      <c r="I310" s="33">
        <f t="shared" si="111"/>
        <v>1</v>
      </c>
    </row>
    <row r="311" spans="1:9" s="34" customFormat="1" ht="1.5" customHeight="1" x14ac:dyDescent="0.2">
      <c r="A311" s="25" t="s">
        <v>276</v>
      </c>
      <c r="B311" s="32" t="s">
        <v>112</v>
      </c>
      <c r="C311" s="32" t="s">
        <v>14</v>
      </c>
      <c r="D311" s="32" t="s">
        <v>251</v>
      </c>
      <c r="E311" s="32"/>
      <c r="F311" s="24">
        <f>F312</f>
        <v>0</v>
      </c>
      <c r="G311" s="24">
        <f t="shared" ref="G311:H312" si="129">G312</f>
        <v>0</v>
      </c>
      <c r="H311" s="24">
        <f t="shared" si="129"/>
        <v>0</v>
      </c>
      <c r="I311" s="33" t="e">
        <f t="shared" si="111"/>
        <v>#DIV/0!</v>
      </c>
    </row>
    <row r="312" spans="1:9" s="34" customFormat="1" ht="63" hidden="1" x14ac:dyDescent="0.2">
      <c r="A312" s="25" t="s">
        <v>50</v>
      </c>
      <c r="B312" s="32" t="s">
        <v>112</v>
      </c>
      <c r="C312" s="32" t="s">
        <v>14</v>
      </c>
      <c r="D312" s="32" t="s">
        <v>251</v>
      </c>
      <c r="E312" s="32" t="s">
        <v>51</v>
      </c>
      <c r="F312" s="24">
        <f>F313</f>
        <v>0</v>
      </c>
      <c r="G312" s="24">
        <f t="shared" si="129"/>
        <v>0</v>
      </c>
      <c r="H312" s="24">
        <f t="shared" si="129"/>
        <v>0</v>
      </c>
      <c r="I312" s="33" t="e">
        <f t="shared" si="111"/>
        <v>#DIV/0!</v>
      </c>
    </row>
    <row r="313" spans="1:9" s="34" customFormat="1" ht="15.75" hidden="1" x14ac:dyDescent="0.2">
      <c r="A313" s="25" t="s">
        <v>52</v>
      </c>
      <c r="B313" s="32" t="s">
        <v>112</v>
      </c>
      <c r="C313" s="32" t="s">
        <v>14</v>
      </c>
      <c r="D313" s="32" t="s">
        <v>251</v>
      </c>
      <c r="E313" s="32" t="s">
        <v>53</v>
      </c>
      <c r="F313" s="24"/>
      <c r="G313" s="24"/>
      <c r="H313" s="24"/>
      <c r="I313" s="33" t="e">
        <f t="shared" si="111"/>
        <v>#DIV/0!</v>
      </c>
    </row>
    <row r="314" spans="1:9" ht="47.25" x14ac:dyDescent="0.2">
      <c r="A314" s="25" t="s">
        <v>116</v>
      </c>
      <c r="B314" s="22" t="s">
        <v>112</v>
      </c>
      <c r="C314" s="22" t="s">
        <v>14</v>
      </c>
      <c r="D314" s="22" t="s">
        <v>245</v>
      </c>
      <c r="E314" s="26" t="s">
        <v>0</v>
      </c>
      <c r="F314" s="24">
        <f>F315</f>
        <v>325931.51</v>
      </c>
      <c r="G314" s="24">
        <f t="shared" ref="G314:H315" si="130">G315</f>
        <v>325931.51</v>
      </c>
      <c r="H314" s="24">
        <f t="shared" si="130"/>
        <v>304673.5</v>
      </c>
      <c r="I314" s="33">
        <f t="shared" si="111"/>
        <v>0.9347776776783564</v>
      </c>
    </row>
    <row r="315" spans="1:9" ht="63" x14ac:dyDescent="0.2">
      <c r="A315" s="25" t="s">
        <v>50</v>
      </c>
      <c r="B315" s="22" t="s">
        <v>112</v>
      </c>
      <c r="C315" s="22" t="s">
        <v>14</v>
      </c>
      <c r="D315" s="22" t="s">
        <v>245</v>
      </c>
      <c r="E315" s="22" t="s">
        <v>51</v>
      </c>
      <c r="F315" s="24">
        <f>F316</f>
        <v>325931.51</v>
      </c>
      <c r="G315" s="24">
        <f t="shared" si="130"/>
        <v>325931.51</v>
      </c>
      <c r="H315" s="24">
        <f t="shared" si="130"/>
        <v>304673.5</v>
      </c>
      <c r="I315" s="33">
        <f t="shared" si="111"/>
        <v>0.9347776776783564</v>
      </c>
    </row>
    <row r="316" spans="1:9" ht="15.75" x14ac:dyDescent="0.2">
      <c r="A316" s="25" t="s">
        <v>52</v>
      </c>
      <c r="B316" s="22" t="s">
        <v>112</v>
      </c>
      <c r="C316" s="22" t="s">
        <v>14</v>
      </c>
      <c r="D316" s="22" t="s">
        <v>245</v>
      </c>
      <c r="E316" s="22" t="s">
        <v>53</v>
      </c>
      <c r="F316" s="24">
        <v>325931.51</v>
      </c>
      <c r="G316" s="24">
        <v>325931.51</v>
      </c>
      <c r="H316" s="24">
        <v>304673.5</v>
      </c>
      <c r="I316" s="33">
        <f t="shared" si="111"/>
        <v>0.9347776776783564</v>
      </c>
    </row>
    <row r="317" spans="1:9" ht="78.75" x14ac:dyDescent="0.2">
      <c r="A317" s="25" t="s">
        <v>117</v>
      </c>
      <c r="B317" s="22" t="s">
        <v>112</v>
      </c>
      <c r="C317" s="22" t="s">
        <v>14</v>
      </c>
      <c r="D317" s="22" t="s">
        <v>246</v>
      </c>
      <c r="E317" s="26" t="s">
        <v>0</v>
      </c>
      <c r="F317" s="24">
        <f>F318</f>
        <v>1075269</v>
      </c>
      <c r="G317" s="24">
        <f t="shared" ref="G317:H318" si="131">G318</f>
        <v>1075269</v>
      </c>
      <c r="H317" s="24">
        <f t="shared" si="131"/>
        <v>1075269</v>
      </c>
      <c r="I317" s="33">
        <f t="shared" si="111"/>
        <v>1</v>
      </c>
    </row>
    <row r="318" spans="1:9" ht="63" x14ac:dyDescent="0.2">
      <c r="A318" s="25" t="s">
        <v>50</v>
      </c>
      <c r="B318" s="22" t="s">
        <v>112</v>
      </c>
      <c r="C318" s="22" t="s">
        <v>14</v>
      </c>
      <c r="D318" s="22" t="s">
        <v>246</v>
      </c>
      <c r="E318" s="22" t="s">
        <v>51</v>
      </c>
      <c r="F318" s="24">
        <f>F319</f>
        <v>1075269</v>
      </c>
      <c r="G318" s="24">
        <f t="shared" si="131"/>
        <v>1075269</v>
      </c>
      <c r="H318" s="24">
        <f t="shared" si="131"/>
        <v>1075269</v>
      </c>
      <c r="I318" s="33">
        <f t="shared" si="111"/>
        <v>1</v>
      </c>
    </row>
    <row r="319" spans="1:9" ht="15.75" x14ac:dyDescent="0.2">
      <c r="A319" s="25" t="s">
        <v>52</v>
      </c>
      <c r="B319" s="22" t="s">
        <v>112</v>
      </c>
      <c r="C319" s="22" t="s">
        <v>14</v>
      </c>
      <c r="D319" s="22" t="s">
        <v>246</v>
      </c>
      <c r="E319" s="22" t="s">
        <v>53</v>
      </c>
      <c r="F319" s="24">
        <v>1075269</v>
      </c>
      <c r="G319" s="24">
        <v>1075269</v>
      </c>
      <c r="H319" s="24">
        <v>1075269</v>
      </c>
      <c r="I319" s="33">
        <f t="shared" si="111"/>
        <v>1</v>
      </c>
    </row>
    <row r="320" spans="1:9" ht="31.5" x14ac:dyDescent="0.2">
      <c r="A320" s="25" t="s">
        <v>162</v>
      </c>
      <c r="B320" s="22" t="s">
        <v>112</v>
      </c>
      <c r="C320" s="22" t="s">
        <v>14</v>
      </c>
      <c r="D320" s="22" t="s">
        <v>247</v>
      </c>
      <c r="E320" s="26" t="s">
        <v>0</v>
      </c>
      <c r="F320" s="24">
        <f>F321</f>
        <v>77948</v>
      </c>
      <c r="G320" s="24">
        <f t="shared" ref="G320:H321" si="132">G321</f>
        <v>77948</v>
      </c>
      <c r="H320" s="24">
        <f t="shared" si="132"/>
        <v>77948</v>
      </c>
      <c r="I320" s="33">
        <f t="shared" si="111"/>
        <v>1</v>
      </c>
    </row>
    <row r="321" spans="1:9" ht="63" x14ac:dyDescent="0.2">
      <c r="A321" s="25" t="s">
        <v>50</v>
      </c>
      <c r="B321" s="22" t="s">
        <v>112</v>
      </c>
      <c r="C321" s="22" t="s">
        <v>14</v>
      </c>
      <c r="D321" s="22" t="s">
        <v>247</v>
      </c>
      <c r="E321" s="22" t="s">
        <v>51</v>
      </c>
      <c r="F321" s="24">
        <f>F322</f>
        <v>77948</v>
      </c>
      <c r="G321" s="24">
        <f t="shared" si="132"/>
        <v>77948</v>
      </c>
      <c r="H321" s="24">
        <f t="shared" si="132"/>
        <v>77948</v>
      </c>
      <c r="I321" s="33">
        <f t="shared" si="111"/>
        <v>1</v>
      </c>
    </row>
    <row r="322" spans="1:9" ht="15.75" x14ac:dyDescent="0.2">
      <c r="A322" s="25" t="s">
        <v>52</v>
      </c>
      <c r="B322" s="22" t="s">
        <v>112</v>
      </c>
      <c r="C322" s="22" t="s">
        <v>14</v>
      </c>
      <c r="D322" s="22" t="s">
        <v>247</v>
      </c>
      <c r="E322" s="22" t="s">
        <v>53</v>
      </c>
      <c r="F322" s="24">
        <v>77948</v>
      </c>
      <c r="G322" s="24">
        <v>77948</v>
      </c>
      <c r="H322" s="24">
        <v>77948</v>
      </c>
      <c r="I322" s="33">
        <f t="shared" si="111"/>
        <v>1</v>
      </c>
    </row>
    <row r="323" spans="1:9" ht="31.5" x14ac:dyDescent="0.2">
      <c r="A323" s="23" t="s">
        <v>118</v>
      </c>
      <c r="B323" s="22" t="s">
        <v>112</v>
      </c>
      <c r="C323" s="22" t="s">
        <v>31</v>
      </c>
      <c r="D323" s="22" t="s">
        <v>0</v>
      </c>
      <c r="E323" s="22" t="s">
        <v>0</v>
      </c>
      <c r="F323" s="24">
        <f>F324+F327+F334+F337</f>
        <v>11391876.26</v>
      </c>
      <c r="G323" s="24">
        <f t="shared" ref="G323:H323" si="133">G324+G327+G334+G337</f>
        <v>11391876.26</v>
      </c>
      <c r="H323" s="24">
        <f t="shared" si="133"/>
        <v>11382748.85</v>
      </c>
      <c r="I323" s="33">
        <f t="shared" si="111"/>
        <v>0.99919877904291776</v>
      </c>
    </row>
    <row r="324" spans="1:9" ht="47.25" x14ac:dyDescent="0.2">
      <c r="A324" s="25" t="s">
        <v>24</v>
      </c>
      <c r="B324" s="22" t="s">
        <v>112</v>
      </c>
      <c r="C324" s="22" t="s">
        <v>31</v>
      </c>
      <c r="D324" s="22" t="s">
        <v>248</v>
      </c>
      <c r="E324" s="26" t="s">
        <v>0</v>
      </c>
      <c r="F324" s="24">
        <f>F325</f>
        <v>1419180</v>
      </c>
      <c r="G324" s="24">
        <f t="shared" ref="G324:H325" si="134">G325</f>
        <v>1419180</v>
      </c>
      <c r="H324" s="24">
        <f t="shared" si="134"/>
        <v>1415239.1</v>
      </c>
      <c r="I324" s="33">
        <f t="shared" si="111"/>
        <v>0.99722311475640868</v>
      </c>
    </row>
    <row r="325" spans="1:9" ht="110.25" x14ac:dyDescent="0.2">
      <c r="A325" s="25" t="s">
        <v>18</v>
      </c>
      <c r="B325" s="22" t="s">
        <v>112</v>
      </c>
      <c r="C325" s="22" t="s">
        <v>31</v>
      </c>
      <c r="D325" s="22" t="s">
        <v>248</v>
      </c>
      <c r="E325" s="22" t="s">
        <v>19</v>
      </c>
      <c r="F325" s="24">
        <f>F326</f>
        <v>1419180</v>
      </c>
      <c r="G325" s="24">
        <f t="shared" si="134"/>
        <v>1419180</v>
      </c>
      <c r="H325" s="24">
        <f t="shared" si="134"/>
        <v>1415239.1</v>
      </c>
      <c r="I325" s="33">
        <f t="shared" si="111"/>
        <v>0.99722311475640868</v>
      </c>
    </row>
    <row r="326" spans="1:9" ht="47.25" x14ac:dyDescent="0.2">
      <c r="A326" s="25" t="s">
        <v>20</v>
      </c>
      <c r="B326" s="22" t="s">
        <v>112</v>
      </c>
      <c r="C326" s="22" t="s">
        <v>31</v>
      </c>
      <c r="D326" s="22" t="s">
        <v>248</v>
      </c>
      <c r="E326" s="22" t="s">
        <v>21</v>
      </c>
      <c r="F326" s="24">
        <v>1419180</v>
      </c>
      <c r="G326" s="24">
        <v>1419180</v>
      </c>
      <c r="H326" s="24">
        <v>1415239.1</v>
      </c>
      <c r="I326" s="33">
        <f t="shared" si="111"/>
        <v>0.99722311475640868</v>
      </c>
    </row>
    <row r="327" spans="1:9" ht="63" x14ac:dyDescent="0.2">
      <c r="A327" s="25" t="s">
        <v>104</v>
      </c>
      <c r="B327" s="22" t="s">
        <v>112</v>
      </c>
      <c r="C327" s="22" t="s">
        <v>31</v>
      </c>
      <c r="D327" s="22" t="s">
        <v>249</v>
      </c>
      <c r="E327" s="26" t="s">
        <v>0</v>
      </c>
      <c r="F327" s="24">
        <f>F328+F330+F332</f>
        <v>9916932.209999999</v>
      </c>
      <c r="G327" s="24">
        <f t="shared" ref="G327:H327" si="135">G328+G330+G332</f>
        <v>9916932.209999999</v>
      </c>
      <c r="H327" s="24">
        <f t="shared" si="135"/>
        <v>9911748.1999999993</v>
      </c>
      <c r="I327" s="33">
        <f t="shared" si="111"/>
        <v>0.99947725668682375</v>
      </c>
    </row>
    <row r="328" spans="1:9" ht="110.25" x14ac:dyDescent="0.2">
      <c r="A328" s="25" t="s">
        <v>18</v>
      </c>
      <c r="B328" s="22" t="s">
        <v>112</v>
      </c>
      <c r="C328" s="22" t="s">
        <v>31</v>
      </c>
      <c r="D328" s="22" t="s">
        <v>249</v>
      </c>
      <c r="E328" s="22" t="s">
        <v>19</v>
      </c>
      <c r="F328" s="24">
        <f>F329</f>
        <v>9619976.0099999998</v>
      </c>
      <c r="G328" s="24">
        <f t="shared" ref="G328:H328" si="136">G329</f>
        <v>9619976.0099999998</v>
      </c>
      <c r="H328" s="24">
        <f t="shared" si="136"/>
        <v>9618163</v>
      </c>
      <c r="I328" s="33">
        <f t="shared" si="111"/>
        <v>0.99981153695205527</v>
      </c>
    </row>
    <row r="329" spans="1:9" ht="47.25" x14ac:dyDescent="0.2">
      <c r="A329" s="25" t="s">
        <v>20</v>
      </c>
      <c r="B329" s="22" t="s">
        <v>112</v>
      </c>
      <c r="C329" s="22" t="s">
        <v>31</v>
      </c>
      <c r="D329" s="22" t="s">
        <v>249</v>
      </c>
      <c r="E329" s="22" t="s">
        <v>21</v>
      </c>
      <c r="F329" s="24">
        <v>9619976.0099999998</v>
      </c>
      <c r="G329" s="24">
        <v>9619976.0099999998</v>
      </c>
      <c r="H329" s="24">
        <v>9618163</v>
      </c>
      <c r="I329" s="33">
        <f t="shared" si="111"/>
        <v>0.99981153695205527</v>
      </c>
    </row>
    <row r="330" spans="1:9" ht="47.25" x14ac:dyDescent="0.2">
      <c r="A330" s="25" t="s">
        <v>26</v>
      </c>
      <c r="B330" s="22" t="s">
        <v>112</v>
      </c>
      <c r="C330" s="22" t="s">
        <v>31</v>
      </c>
      <c r="D330" s="22" t="s">
        <v>249</v>
      </c>
      <c r="E330" s="22" t="s">
        <v>27</v>
      </c>
      <c r="F330" s="24">
        <f>F331</f>
        <v>296447.2</v>
      </c>
      <c r="G330" s="24">
        <f t="shared" ref="G330:H330" si="137">G331</f>
        <v>296447.2</v>
      </c>
      <c r="H330" s="24">
        <f t="shared" si="137"/>
        <v>293076.2</v>
      </c>
      <c r="I330" s="33">
        <f t="shared" si="111"/>
        <v>0.9886286664201922</v>
      </c>
    </row>
    <row r="331" spans="1:9" ht="47.25" x14ac:dyDescent="0.2">
      <c r="A331" s="25" t="s">
        <v>28</v>
      </c>
      <c r="B331" s="22" t="s">
        <v>112</v>
      </c>
      <c r="C331" s="22" t="s">
        <v>31</v>
      </c>
      <c r="D331" s="22" t="s">
        <v>249</v>
      </c>
      <c r="E331" s="22" t="s">
        <v>29</v>
      </c>
      <c r="F331" s="24">
        <v>296447.2</v>
      </c>
      <c r="G331" s="24">
        <v>296447.2</v>
      </c>
      <c r="H331" s="24">
        <v>293076.2</v>
      </c>
      <c r="I331" s="33">
        <f t="shared" si="111"/>
        <v>0.9886286664201922</v>
      </c>
    </row>
    <row r="332" spans="1:9" ht="15.75" x14ac:dyDescent="0.2">
      <c r="A332" s="25" t="s">
        <v>32</v>
      </c>
      <c r="B332" s="22" t="s">
        <v>112</v>
      </c>
      <c r="C332" s="22" t="s">
        <v>31</v>
      </c>
      <c r="D332" s="22" t="s">
        <v>249</v>
      </c>
      <c r="E332" s="22" t="s">
        <v>33</v>
      </c>
      <c r="F332" s="24">
        <f>F333</f>
        <v>509</v>
      </c>
      <c r="G332" s="24">
        <f t="shared" ref="G332:H332" si="138">G333</f>
        <v>509</v>
      </c>
      <c r="H332" s="24">
        <f t="shared" si="138"/>
        <v>509</v>
      </c>
      <c r="I332" s="33">
        <f t="shared" si="111"/>
        <v>1</v>
      </c>
    </row>
    <row r="333" spans="1:9" ht="31.5" x14ac:dyDescent="0.2">
      <c r="A333" s="25" t="s">
        <v>34</v>
      </c>
      <c r="B333" s="22" t="s">
        <v>112</v>
      </c>
      <c r="C333" s="22" t="s">
        <v>31</v>
      </c>
      <c r="D333" s="22" t="s">
        <v>249</v>
      </c>
      <c r="E333" s="22" t="s">
        <v>35</v>
      </c>
      <c r="F333" s="24">
        <v>509</v>
      </c>
      <c r="G333" s="24">
        <v>509</v>
      </c>
      <c r="H333" s="24">
        <v>509</v>
      </c>
      <c r="I333" s="33">
        <f t="shared" si="111"/>
        <v>1</v>
      </c>
    </row>
    <row r="334" spans="1:9" ht="15.75" x14ac:dyDescent="0.2">
      <c r="A334" s="25" t="s">
        <v>250</v>
      </c>
      <c r="B334" s="22" t="s">
        <v>112</v>
      </c>
      <c r="C334" s="22" t="s">
        <v>31</v>
      </c>
      <c r="D334" s="22" t="s">
        <v>251</v>
      </c>
      <c r="E334" s="26" t="s">
        <v>0</v>
      </c>
      <c r="F334" s="24">
        <f>F335</f>
        <v>25000</v>
      </c>
      <c r="G334" s="24">
        <f t="shared" ref="G334:H335" si="139">G335</f>
        <v>25000</v>
      </c>
      <c r="H334" s="24">
        <f t="shared" si="139"/>
        <v>24997.5</v>
      </c>
      <c r="I334" s="33">
        <f t="shared" si="111"/>
        <v>0.99990000000000001</v>
      </c>
    </row>
    <row r="335" spans="1:9" ht="47.25" x14ac:dyDescent="0.2">
      <c r="A335" s="25" t="s">
        <v>26</v>
      </c>
      <c r="B335" s="22" t="s">
        <v>112</v>
      </c>
      <c r="C335" s="22" t="s">
        <v>31</v>
      </c>
      <c r="D335" s="22" t="s">
        <v>251</v>
      </c>
      <c r="E335" s="22" t="s">
        <v>27</v>
      </c>
      <c r="F335" s="24">
        <f>F336</f>
        <v>25000</v>
      </c>
      <c r="G335" s="24">
        <f t="shared" si="139"/>
        <v>25000</v>
      </c>
      <c r="H335" s="24">
        <f t="shared" si="139"/>
        <v>24997.5</v>
      </c>
      <c r="I335" s="33">
        <f t="shared" ref="I335:I397" si="140">H335/G335</f>
        <v>0.99990000000000001</v>
      </c>
    </row>
    <row r="336" spans="1:9" ht="47.25" x14ac:dyDescent="0.2">
      <c r="A336" s="25" t="s">
        <v>28</v>
      </c>
      <c r="B336" s="22" t="s">
        <v>112</v>
      </c>
      <c r="C336" s="22" t="s">
        <v>31</v>
      </c>
      <c r="D336" s="22" t="s">
        <v>251</v>
      </c>
      <c r="E336" s="22" t="s">
        <v>29</v>
      </c>
      <c r="F336" s="24">
        <v>25000</v>
      </c>
      <c r="G336" s="24">
        <v>25000</v>
      </c>
      <c r="H336" s="24">
        <v>24997.5</v>
      </c>
      <c r="I336" s="33">
        <f t="shared" si="140"/>
        <v>0.99990000000000001</v>
      </c>
    </row>
    <row r="337" spans="1:9" s="38" customFormat="1" ht="63" x14ac:dyDescent="0.2">
      <c r="A337" s="25" t="s">
        <v>280</v>
      </c>
      <c r="B337" s="32" t="s">
        <v>112</v>
      </c>
      <c r="C337" s="32" t="s">
        <v>31</v>
      </c>
      <c r="D337" s="22" t="s">
        <v>281</v>
      </c>
      <c r="E337" s="22"/>
      <c r="F337" s="24">
        <f>F338</f>
        <v>30764.05</v>
      </c>
      <c r="G337" s="24">
        <f t="shared" ref="G337:H338" si="141">G338</f>
        <v>30764.05</v>
      </c>
      <c r="H337" s="24">
        <f t="shared" si="141"/>
        <v>30764.05</v>
      </c>
      <c r="I337" s="33">
        <f t="shared" si="140"/>
        <v>1</v>
      </c>
    </row>
    <row r="338" spans="1:9" s="38" customFormat="1" ht="110.25" x14ac:dyDescent="0.2">
      <c r="A338" s="25" t="s">
        <v>18</v>
      </c>
      <c r="B338" s="32" t="s">
        <v>112</v>
      </c>
      <c r="C338" s="32" t="s">
        <v>31</v>
      </c>
      <c r="D338" s="22" t="s">
        <v>281</v>
      </c>
      <c r="E338" s="22">
        <v>100</v>
      </c>
      <c r="F338" s="24">
        <f>F339</f>
        <v>30764.05</v>
      </c>
      <c r="G338" s="24">
        <f t="shared" si="141"/>
        <v>30764.05</v>
      </c>
      <c r="H338" s="24">
        <f t="shared" si="141"/>
        <v>30764.05</v>
      </c>
      <c r="I338" s="33">
        <f t="shared" si="140"/>
        <v>1</v>
      </c>
    </row>
    <row r="339" spans="1:9" s="38" customFormat="1" ht="47.25" x14ac:dyDescent="0.2">
      <c r="A339" s="25" t="s">
        <v>20</v>
      </c>
      <c r="B339" s="32" t="s">
        <v>112</v>
      </c>
      <c r="C339" s="32" t="s">
        <v>31</v>
      </c>
      <c r="D339" s="22" t="s">
        <v>281</v>
      </c>
      <c r="E339" s="22">
        <v>120</v>
      </c>
      <c r="F339" s="24">
        <v>30764.05</v>
      </c>
      <c r="G339" s="24">
        <v>30764.05</v>
      </c>
      <c r="H339" s="24">
        <v>30764.05</v>
      </c>
      <c r="I339" s="33">
        <f t="shared" si="140"/>
        <v>1</v>
      </c>
    </row>
    <row r="340" spans="1:9" ht="15.75" x14ac:dyDescent="0.2">
      <c r="A340" s="23" t="s">
        <v>119</v>
      </c>
      <c r="B340" s="22" t="s">
        <v>62</v>
      </c>
      <c r="C340" s="22" t="s">
        <v>0</v>
      </c>
      <c r="D340" s="22" t="s">
        <v>0</v>
      </c>
      <c r="E340" s="22" t="s">
        <v>0</v>
      </c>
      <c r="F340" s="24">
        <f>F341+F345+F362</f>
        <v>45575404.909999996</v>
      </c>
      <c r="G340" s="24">
        <f t="shared" ref="G340:H340" si="142">G341+G345+G362</f>
        <v>45585404.909999996</v>
      </c>
      <c r="H340" s="24">
        <f t="shared" si="142"/>
        <v>44328234.530000001</v>
      </c>
      <c r="I340" s="33">
        <f t="shared" si="140"/>
        <v>0.97242164718110879</v>
      </c>
    </row>
    <row r="341" spans="1:9" ht="15.75" x14ac:dyDescent="0.2">
      <c r="A341" s="23" t="s">
        <v>120</v>
      </c>
      <c r="B341" s="22" t="s">
        <v>62</v>
      </c>
      <c r="C341" s="22" t="s">
        <v>14</v>
      </c>
      <c r="D341" s="22" t="s">
        <v>0</v>
      </c>
      <c r="E341" s="22" t="s">
        <v>0</v>
      </c>
      <c r="F341" s="24">
        <f>F342</f>
        <v>3212799.25</v>
      </c>
      <c r="G341" s="24">
        <f t="shared" ref="G341:H343" si="143">G342</f>
        <v>3212799.25</v>
      </c>
      <c r="H341" s="24">
        <f t="shared" si="143"/>
        <v>3212798.31</v>
      </c>
      <c r="I341" s="33">
        <f t="shared" si="140"/>
        <v>0.99999970742025046</v>
      </c>
    </row>
    <row r="342" spans="1:9" ht="31.5" x14ac:dyDescent="0.2">
      <c r="A342" s="25" t="s">
        <v>121</v>
      </c>
      <c r="B342" s="22" t="s">
        <v>62</v>
      </c>
      <c r="C342" s="22" t="s">
        <v>14</v>
      </c>
      <c r="D342" s="22" t="s">
        <v>252</v>
      </c>
      <c r="E342" s="26" t="s">
        <v>0</v>
      </c>
      <c r="F342" s="24">
        <f>F343</f>
        <v>3212799.25</v>
      </c>
      <c r="G342" s="24">
        <f t="shared" si="143"/>
        <v>3212799.25</v>
      </c>
      <c r="H342" s="24">
        <f t="shared" si="143"/>
        <v>3212798.31</v>
      </c>
      <c r="I342" s="33">
        <f t="shared" si="140"/>
        <v>0.99999970742025046</v>
      </c>
    </row>
    <row r="343" spans="1:9" ht="31.5" x14ac:dyDescent="0.2">
      <c r="A343" s="25" t="s">
        <v>98</v>
      </c>
      <c r="B343" s="22" t="s">
        <v>62</v>
      </c>
      <c r="C343" s="22" t="s">
        <v>14</v>
      </c>
      <c r="D343" s="22" t="s">
        <v>252</v>
      </c>
      <c r="E343" s="22" t="s">
        <v>99</v>
      </c>
      <c r="F343" s="24">
        <f>F344</f>
        <v>3212799.25</v>
      </c>
      <c r="G343" s="24">
        <f t="shared" si="143"/>
        <v>3212799.25</v>
      </c>
      <c r="H343" s="24">
        <f t="shared" si="143"/>
        <v>3212798.31</v>
      </c>
      <c r="I343" s="33">
        <f t="shared" si="140"/>
        <v>0.99999970742025046</v>
      </c>
    </row>
    <row r="344" spans="1:9" ht="47.25" x14ac:dyDescent="0.2">
      <c r="A344" s="25" t="s">
        <v>109</v>
      </c>
      <c r="B344" s="22" t="s">
        <v>62</v>
      </c>
      <c r="C344" s="22" t="s">
        <v>14</v>
      </c>
      <c r="D344" s="22" t="s">
        <v>252</v>
      </c>
      <c r="E344" s="22" t="s">
        <v>110</v>
      </c>
      <c r="F344" s="24">
        <v>3212799.25</v>
      </c>
      <c r="G344" s="24">
        <v>3212799.25</v>
      </c>
      <c r="H344" s="24">
        <v>3212798.31</v>
      </c>
      <c r="I344" s="33">
        <f t="shared" si="140"/>
        <v>0.99999970742025046</v>
      </c>
    </row>
    <row r="345" spans="1:9" ht="15.75" x14ac:dyDescent="0.2">
      <c r="A345" s="23" t="s">
        <v>123</v>
      </c>
      <c r="B345" s="22" t="s">
        <v>62</v>
      </c>
      <c r="C345" s="22" t="s">
        <v>31</v>
      </c>
      <c r="D345" s="22" t="s">
        <v>0</v>
      </c>
      <c r="E345" s="22" t="s">
        <v>0</v>
      </c>
      <c r="F345" s="24">
        <f>F346+F349+F353+F356+F359</f>
        <v>42313605.659999996</v>
      </c>
      <c r="G345" s="24">
        <f t="shared" ref="G345:H345" si="144">G346+G349+G353+G356+G359</f>
        <v>42313605.659999996</v>
      </c>
      <c r="H345" s="24">
        <f t="shared" si="144"/>
        <v>41056436.219999999</v>
      </c>
      <c r="I345" s="33">
        <f t="shared" si="140"/>
        <v>0.97028923864107308</v>
      </c>
    </row>
    <row r="346" spans="1:9" ht="63" x14ac:dyDescent="0.2">
      <c r="A346" s="25" t="s">
        <v>122</v>
      </c>
      <c r="B346" s="22" t="s">
        <v>62</v>
      </c>
      <c r="C346" s="22" t="s">
        <v>31</v>
      </c>
      <c r="D346" s="22" t="s">
        <v>253</v>
      </c>
      <c r="E346" s="26" t="s">
        <v>0</v>
      </c>
      <c r="F346" s="24">
        <f>F347</f>
        <v>266800</v>
      </c>
      <c r="G346" s="24">
        <f t="shared" ref="G346:H347" si="145">G347</f>
        <v>266800</v>
      </c>
      <c r="H346" s="24">
        <f t="shared" si="145"/>
        <v>78800</v>
      </c>
      <c r="I346" s="33">
        <f t="shared" si="140"/>
        <v>0.29535232383808097</v>
      </c>
    </row>
    <row r="347" spans="1:9" ht="31.5" x14ac:dyDescent="0.2">
      <c r="A347" s="25" t="s">
        <v>98</v>
      </c>
      <c r="B347" s="22" t="s">
        <v>62</v>
      </c>
      <c r="C347" s="22" t="s">
        <v>31</v>
      </c>
      <c r="D347" s="22" t="s">
        <v>253</v>
      </c>
      <c r="E347" s="22" t="s">
        <v>99</v>
      </c>
      <c r="F347" s="24">
        <f>F348</f>
        <v>266800</v>
      </c>
      <c r="G347" s="24">
        <f t="shared" si="145"/>
        <v>266800</v>
      </c>
      <c r="H347" s="24">
        <f t="shared" si="145"/>
        <v>78800</v>
      </c>
      <c r="I347" s="33">
        <f t="shared" si="140"/>
        <v>0.29535232383808097</v>
      </c>
    </row>
    <row r="348" spans="1:9" ht="47.25" x14ac:dyDescent="0.2">
      <c r="A348" s="25" t="s">
        <v>109</v>
      </c>
      <c r="B348" s="22" t="s">
        <v>62</v>
      </c>
      <c r="C348" s="22" t="s">
        <v>31</v>
      </c>
      <c r="D348" s="22" t="s">
        <v>253</v>
      </c>
      <c r="E348" s="22" t="s">
        <v>110</v>
      </c>
      <c r="F348" s="24">
        <v>266800</v>
      </c>
      <c r="G348" s="24">
        <v>266800</v>
      </c>
      <c r="H348" s="24">
        <v>78800</v>
      </c>
      <c r="I348" s="33">
        <f t="shared" si="140"/>
        <v>0.29535232383808097</v>
      </c>
    </row>
    <row r="349" spans="1:9" ht="141.75" x14ac:dyDescent="0.2">
      <c r="A349" s="25" t="s">
        <v>254</v>
      </c>
      <c r="B349" s="22" t="s">
        <v>62</v>
      </c>
      <c r="C349" s="22" t="s">
        <v>31</v>
      </c>
      <c r="D349" s="22" t="s">
        <v>255</v>
      </c>
      <c r="E349" s="26" t="s">
        <v>0</v>
      </c>
      <c r="F349" s="24">
        <f>F350</f>
        <v>10225540</v>
      </c>
      <c r="G349" s="24">
        <f t="shared" ref="G349:H349" si="146">G350</f>
        <v>10225540</v>
      </c>
      <c r="H349" s="24">
        <f t="shared" si="146"/>
        <v>9452372.7400000002</v>
      </c>
      <c r="I349" s="33">
        <f t="shared" si="140"/>
        <v>0.92438861321749266</v>
      </c>
    </row>
    <row r="350" spans="1:9" ht="31.5" x14ac:dyDescent="0.2">
      <c r="A350" s="25" t="s">
        <v>98</v>
      </c>
      <c r="B350" s="22" t="s">
        <v>62</v>
      </c>
      <c r="C350" s="22" t="s">
        <v>31</v>
      </c>
      <c r="D350" s="22" t="s">
        <v>255</v>
      </c>
      <c r="E350" s="22" t="s">
        <v>99</v>
      </c>
      <c r="F350" s="24">
        <f>F351+F352</f>
        <v>10225540</v>
      </c>
      <c r="G350" s="24">
        <f t="shared" ref="G350:H350" si="147">G351+G352</f>
        <v>10225540</v>
      </c>
      <c r="H350" s="24">
        <f t="shared" si="147"/>
        <v>9452372.7400000002</v>
      </c>
      <c r="I350" s="33">
        <f t="shared" si="140"/>
        <v>0.92438861321749266</v>
      </c>
    </row>
    <row r="351" spans="1:9" ht="31.5" x14ac:dyDescent="0.2">
      <c r="A351" s="25" t="s">
        <v>124</v>
      </c>
      <c r="B351" s="22" t="s">
        <v>62</v>
      </c>
      <c r="C351" s="22" t="s">
        <v>31</v>
      </c>
      <c r="D351" s="22" t="s">
        <v>255</v>
      </c>
      <c r="E351" s="22" t="s">
        <v>125</v>
      </c>
      <c r="F351" s="24">
        <v>6789429</v>
      </c>
      <c r="G351" s="24">
        <v>6789429</v>
      </c>
      <c r="H351" s="24">
        <v>6525465.3600000003</v>
      </c>
      <c r="I351" s="33">
        <f t="shared" si="140"/>
        <v>0.96112137854302626</v>
      </c>
    </row>
    <row r="352" spans="1:9" ht="47.25" x14ac:dyDescent="0.2">
      <c r="A352" s="25" t="s">
        <v>109</v>
      </c>
      <c r="B352" s="22" t="s">
        <v>62</v>
      </c>
      <c r="C352" s="22" t="s">
        <v>31</v>
      </c>
      <c r="D352" s="22" t="s">
        <v>255</v>
      </c>
      <c r="E352" s="22" t="s">
        <v>110</v>
      </c>
      <c r="F352" s="24">
        <v>3436111</v>
      </c>
      <c r="G352" s="24">
        <v>3436111</v>
      </c>
      <c r="H352" s="24">
        <v>2926907.38</v>
      </c>
      <c r="I352" s="33">
        <f t="shared" si="140"/>
        <v>0.85180815753623784</v>
      </c>
    </row>
    <row r="353" spans="1:9" ht="94.5" x14ac:dyDescent="0.2">
      <c r="A353" s="25" t="s">
        <v>126</v>
      </c>
      <c r="B353" s="22" t="s">
        <v>62</v>
      </c>
      <c r="C353" s="22" t="s">
        <v>31</v>
      </c>
      <c r="D353" s="22" t="s">
        <v>256</v>
      </c>
      <c r="E353" s="26" t="s">
        <v>0</v>
      </c>
      <c r="F353" s="24">
        <f>F354</f>
        <v>28260010.66</v>
      </c>
      <c r="G353" s="24">
        <f t="shared" ref="G353:H354" si="148">G354</f>
        <v>28260010.66</v>
      </c>
      <c r="H353" s="24">
        <f t="shared" si="148"/>
        <v>28260010.66</v>
      </c>
      <c r="I353" s="33">
        <f t="shared" si="140"/>
        <v>1</v>
      </c>
    </row>
    <row r="354" spans="1:9" ht="47.25" x14ac:dyDescent="0.2">
      <c r="A354" s="25" t="s">
        <v>79</v>
      </c>
      <c r="B354" s="22" t="s">
        <v>62</v>
      </c>
      <c r="C354" s="22" t="s">
        <v>31</v>
      </c>
      <c r="D354" s="22" t="s">
        <v>256</v>
      </c>
      <c r="E354" s="22" t="s">
        <v>80</v>
      </c>
      <c r="F354" s="24">
        <f>F355</f>
        <v>28260010.66</v>
      </c>
      <c r="G354" s="24">
        <f t="shared" si="148"/>
        <v>28260010.66</v>
      </c>
      <c r="H354" s="24">
        <f t="shared" si="148"/>
        <v>28260010.66</v>
      </c>
      <c r="I354" s="33">
        <f t="shared" si="140"/>
        <v>1</v>
      </c>
    </row>
    <row r="355" spans="1:9" ht="15.75" x14ac:dyDescent="0.2">
      <c r="A355" s="25" t="s">
        <v>81</v>
      </c>
      <c r="B355" s="22" t="s">
        <v>62</v>
      </c>
      <c r="C355" s="22" t="s">
        <v>31</v>
      </c>
      <c r="D355" s="22" t="s">
        <v>256</v>
      </c>
      <c r="E355" s="22" t="s">
        <v>82</v>
      </c>
      <c r="F355" s="24">
        <v>28260010.66</v>
      </c>
      <c r="G355" s="24">
        <v>28260010.66</v>
      </c>
      <c r="H355" s="24">
        <v>28260010.66</v>
      </c>
      <c r="I355" s="33">
        <f t="shared" si="140"/>
        <v>1</v>
      </c>
    </row>
    <row r="356" spans="1:9" ht="78.75" x14ac:dyDescent="0.2">
      <c r="A356" s="25" t="s">
        <v>127</v>
      </c>
      <c r="B356" s="22" t="s">
        <v>62</v>
      </c>
      <c r="C356" s="22" t="s">
        <v>31</v>
      </c>
      <c r="D356" s="22" t="s">
        <v>257</v>
      </c>
      <c r="E356" s="26" t="s">
        <v>0</v>
      </c>
      <c r="F356" s="24">
        <f>F357</f>
        <v>1572219</v>
      </c>
      <c r="G356" s="24">
        <f t="shared" ref="G356:H357" si="149">G357</f>
        <v>1572219</v>
      </c>
      <c r="H356" s="24">
        <f t="shared" si="149"/>
        <v>1276216.82</v>
      </c>
      <c r="I356" s="33">
        <f t="shared" si="140"/>
        <v>0.81172967633643922</v>
      </c>
    </row>
    <row r="357" spans="1:9" ht="31.5" x14ac:dyDescent="0.2">
      <c r="A357" s="25" t="s">
        <v>98</v>
      </c>
      <c r="B357" s="22" t="s">
        <v>62</v>
      </c>
      <c r="C357" s="22" t="s">
        <v>31</v>
      </c>
      <c r="D357" s="22" t="s">
        <v>257</v>
      </c>
      <c r="E357" s="22" t="s">
        <v>99</v>
      </c>
      <c r="F357" s="24">
        <f>F358</f>
        <v>1572219</v>
      </c>
      <c r="G357" s="24">
        <f t="shared" si="149"/>
        <v>1572219</v>
      </c>
      <c r="H357" s="24">
        <f t="shared" si="149"/>
        <v>1276216.82</v>
      </c>
      <c r="I357" s="33">
        <f t="shared" si="140"/>
        <v>0.81172967633643922</v>
      </c>
    </row>
    <row r="358" spans="1:9" ht="47.25" x14ac:dyDescent="0.2">
      <c r="A358" s="25" t="s">
        <v>109</v>
      </c>
      <c r="B358" s="22" t="s">
        <v>62</v>
      </c>
      <c r="C358" s="22" t="s">
        <v>31</v>
      </c>
      <c r="D358" s="22" t="s">
        <v>257</v>
      </c>
      <c r="E358" s="22" t="s">
        <v>110</v>
      </c>
      <c r="F358" s="24">
        <v>1572219</v>
      </c>
      <c r="G358" s="24">
        <v>1572219</v>
      </c>
      <c r="H358" s="24">
        <v>1276216.82</v>
      </c>
      <c r="I358" s="33">
        <f t="shared" si="140"/>
        <v>0.81172967633643922</v>
      </c>
    </row>
    <row r="359" spans="1:9" ht="31.5" x14ac:dyDescent="0.2">
      <c r="A359" s="25" t="s">
        <v>128</v>
      </c>
      <c r="B359" s="22" t="s">
        <v>62</v>
      </c>
      <c r="C359" s="22" t="s">
        <v>31</v>
      </c>
      <c r="D359" s="22" t="s">
        <v>258</v>
      </c>
      <c r="E359" s="26" t="s">
        <v>0</v>
      </c>
      <c r="F359" s="24">
        <f>F360</f>
        <v>1989036</v>
      </c>
      <c r="G359" s="24">
        <f t="shared" ref="G359:H360" si="150">G360</f>
        <v>1989036</v>
      </c>
      <c r="H359" s="24">
        <f t="shared" si="150"/>
        <v>1989036</v>
      </c>
      <c r="I359" s="33">
        <f t="shared" si="140"/>
        <v>1</v>
      </c>
    </row>
    <row r="360" spans="1:9" ht="31.5" x14ac:dyDescent="0.2">
      <c r="A360" s="25" t="s">
        <v>98</v>
      </c>
      <c r="B360" s="22" t="s">
        <v>62</v>
      </c>
      <c r="C360" s="22" t="s">
        <v>31</v>
      </c>
      <c r="D360" s="22" t="s">
        <v>258</v>
      </c>
      <c r="E360" s="22" t="s">
        <v>99</v>
      </c>
      <c r="F360" s="24">
        <f>F361</f>
        <v>1989036</v>
      </c>
      <c r="G360" s="24">
        <f t="shared" si="150"/>
        <v>1989036</v>
      </c>
      <c r="H360" s="24">
        <f t="shared" si="150"/>
        <v>1989036</v>
      </c>
      <c r="I360" s="33">
        <f t="shared" si="140"/>
        <v>1</v>
      </c>
    </row>
    <row r="361" spans="1:9" ht="47.25" x14ac:dyDescent="0.2">
      <c r="A361" s="25" t="s">
        <v>109</v>
      </c>
      <c r="B361" s="22" t="s">
        <v>62</v>
      </c>
      <c r="C361" s="22" t="s">
        <v>31</v>
      </c>
      <c r="D361" s="22" t="s">
        <v>258</v>
      </c>
      <c r="E361" s="22" t="s">
        <v>110</v>
      </c>
      <c r="F361" s="24">
        <v>1989036</v>
      </c>
      <c r="G361" s="24">
        <v>1989036</v>
      </c>
      <c r="H361" s="24">
        <v>1989036</v>
      </c>
      <c r="I361" s="33">
        <f t="shared" si="140"/>
        <v>1</v>
      </c>
    </row>
    <row r="362" spans="1:9" ht="31.5" x14ac:dyDescent="0.2">
      <c r="A362" s="23" t="s">
        <v>129</v>
      </c>
      <c r="B362" s="22" t="s">
        <v>62</v>
      </c>
      <c r="C362" s="22" t="s">
        <v>39</v>
      </c>
      <c r="D362" s="22" t="s">
        <v>0</v>
      </c>
      <c r="E362" s="22" t="s">
        <v>0</v>
      </c>
      <c r="F362" s="24">
        <f>F363</f>
        <v>49000</v>
      </c>
      <c r="G362" s="24">
        <f>G363+G366</f>
        <v>59000</v>
      </c>
      <c r="H362" s="24">
        <f>H363+H366</f>
        <v>59000</v>
      </c>
      <c r="I362" s="33">
        <f t="shared" si="140"/>
        <v>1</v>
      </c>
    </row>
    <row r="363" spans="1:9" ht="173.25" x14ac:dyDescent="0.2">
      <c r="A363" s="25" t="s">
        <v>259</v>
      </c>
      <c r="B363" s="22" t="s">
        <v>62</v>
      </c>
      <c r="C363" s="22" t="s">
        <v>39</v>
      </c>
      <c r="D363" s="22" t="s">
        <v>260</v>
      </c>
      <c r="E363" s="26" t="s">
        <v>0</v>
      </c>
      <c r="F363" s="24">
        <f>F364</f>
        <v>49000</v>
      </c>
      <c r="G363" s="24">
        <f t="shared" ref="G363:H364" si="151">G364</f>
        <v>49000</v>
      </c>
      <c r="H363" s="24">
        <f t="shared" si="151"/>
        <v>49000</v>
      </c>
      <c r="I363" s="33">
        <f t="shared" si="140"/>
        <v>1</v>
      </c>
    </row>
    <row r="364" spans="1:9" ht="47.25" x14ac:dyDescent="0.2">
      <c r="A364" s="25" t="s">
        <v>26</v>
      </c>
      <c r="B364" s="22" t="s">
        <v>62</v>
      </c>
      <c r="C364" s="22" t="s">
        <v>39</v>
      </c>
      <c r="D364" s="22" t="s">
        <v>260</v>
      </c>
      <c r="E364" s="22" t="s">
        <v>27</v>
      </c>
      <c r="F364" s="24">
        <f>F365</f>
        <v>49000</v>
      </c>
      <c r="G364" s="24">
        <f t="shared" si="151"/>
        <v>49000</v>
      </c>
      <c r="H364" s="24">
        <f t="shared" si="151"/>
        <v>49000</v>
      </c>
      <c r="I364" s="33">
        <f t="shared" si="140"/>
        <v>1</v>
      </c>
    </row>
    <row r="365" spans="1:9" ht="47.25" x14ac:dyDescent="0.2">
      <c r="A365" s="25" t="s">
        <v>28</v>
      </c>
      <c r="B365" s="22" t="s">
        <v>62</v>
      </c>
      <c r="C365" s="22" t="s">
        <v>39</v>
      </c>
      <c r="D365" s="22" t="s">
        <v>260</v>
      </c>
      <c r="E365" s="22" t="s">
        <v>29</v>
      </c>
      <c r="F365" s="24">
        <v>49000</v>
      </c>
      <c r="G365" s="24">
        <v>49000</v>
      </c>
      <c r="H365" s="24">
        <v>49000</v>
      </c>
      <c r="I365" s="33">
        <f t="shared" si="140"/>
        <v>1</v>
      </c>
    </row>
    <row r="366" spans="1:9" s="35" customFormat="1" ht="31.5" x14ac:dyDescent="0.2">
      <c r="A366" s="25" t="s">
        <v>188</v>
      </c>
      <c r="B366" s="32" t="s">
        <v>62</v>
      </c>
      <c r="C366" s="32" t="s">
        <v>39</v>
      </c>
      <c r="D366" s="32" t="s">
        <v>44</v>
      </c>
      <c r="E366" s="32"/>
      <c r="F366" s="24">
        <v>0</v>
      </c>
      <c r="G366" s="24">
        <f>G367</f>
        <v>10000</v>
      </c>
      <c r="H366" s="24">
        <f>H367</f>
        <v>10000</v>
      </c>
      <c r="I366" s="33">
        <f t="shared" si="140"/>
        <v>1</v>
      </c>
    </row>
    <row r="367" spans="1:9" s="35" customFormat="1" ht="31.5" x14ac:dyDescent="0.2">
      <c r="A367" s="25" t="s">
        <v>98</v>
      </c>
      <c r="B367" s="32" t="s">
        <v>62</v>
      </c>
      <c r="C367" s="32" t="s">
        <v>39</v>
      </c>
      <c r="D367" s="32" t="s">
        <v>44</v>
      </c>
      <c r="E367" s="32" t="s">
        <v>99</v>
      </c>
      <c r="F367" s="24">
        <v>0</v>
      </c>
      <c r="G367" s="24">
        <f>G368</f>
        <v>10000</v>
      </c>
      <c r="H367" s="24">
        <f>H368</f>
        <v>10000</v>
      </c>
      <c r="I367" s="33">
        <f t="shared" si="140"/>
        <v>1</v>
      </c>
    </row>
    <row r="368" spans="1:9" s="35" customFormat="1" ht="47.25" x14ac:dyDescent="0.2">
      <c r="A368" s="25" t="s">
        <v>109</v>
      </c>
      <c r="B368" s="32" t="s">
        <v>62</v>
      </c>
      <c r="C368" s="32" t="s">
        <v>39</v>
      </c>
      <c r="D368" s="32" t="s">
        <v>44</v>
      </c>
      <c r="E368" s="32" t="s">
        <v>110</v>
      </c>
      <c r="F368" s="24">
        <v>0</v>
      </c>
      <c r="G368" s="24">
        <v>10000</v>
      </c>
      <c r="H368" s="24">
        <v>10000</v>
      </c>
      <c r="I368" s="33">
        <f t="shared" si="140"/>
        <v>1</v>
      </c>
    </row>
    <row r="369" spans="1:9" ht="15.75" x14ac:dyDescent="0.2">
      <c r="A369" s="23" t="s">
        <v>131</v>
      </c>
      <c r="B369" s="22" t="s">
        <v>43</v>
      </c>
      <c r="C369" s="22" t="s">
        <v>0</v>
      </c>
      <c r="D369" s="22" t="s">
        <v>0</v>
      </c>
      <c r="E369" s="22" t="s">
        <v>0</v>
      </c>
      <c r="F369" s="24">
        <f>F370+F383</f>
        <v>42192824.469999999</v>
      </c>
      <c r="G369" s="24">
        <f t="shared" ref="G369:H369" si="152">G370+G383</f>
        <v>42192824.469999999</v>
      </c>
      <c r="H369" s="24">
        <f t="shared" si="152"/>
        <v>42120339.899999999</v>
      </c>
      <c r="I369" s="33">
        <f t="shared" si="140"/>
        <v>0.99828206404974051</v>
      </c>
    </row>
    <row r="370" spans="1:9" ht="15.75" x14ac:dyDescent="0.2">
      <c r="A370" s="23" t="s">
        <v>261</v>
      </c>
      <c r="B370" s="22" t="s">
        <v>43</v>
      </c>
      <c r="C370" s="22" t="s">
        <v>14</v>
      </c>
      <c r="D370" s="22" t="s">
        <v>0</v>
      </c>
      <c r="E370" s="22" t="s">
        <v>0</v>
      </c>
      <c r="F370" s="24">
        <f>F371+F374+F377+F380</f>
        <v>42042824.469999999</v>
      </c>
      <c r="G370" s="24">
        <f t="shared" ref="G370:H370" si="153">G371+G374+G377+G380</f>
        <v>42042824.469999999</v>
      </c>
      <c r="H370" s="24">
        <f t="shared" si="153"/>
        <v>41970339.899999999</v>
      </c>
      <c r="I370" s="33">
        <f t="shared" si="140"/>
        <v>0.9982759348137582</v>
      </c>
    </row>
    <row r="371" spans="1:9" s="28" customFormat="1" ht="31.5" x14ac:dyDescent="0.2">
      <c r="A371" s="29" t="s">
        <v>269</v>
      </c>
      <c r="B371" s="3" t="s">
        <v>43</v>
      </c>
      <c r="C371" s="3" t="s">
        <v>14</v>
      </c>
      <c r="D371" s="3" t="s">
        <v>270</v>
      </c>
      <c r="E371" s="30" t="s">
        <v>0</v>
      </c>
      <c r="F371" s="24">
        <f>F372</f>
        <v>19837522.399999999</v>
      </c>
      <c r="G371" s="24">
        <f t="shared" ref="G371:H372" si="154">G372</f>
        <v>19837522.399999999</v>
      </c>
      <c r="H371" s="24">
        <f t="shared" si="154"/>
        <v>19837522.399999999</v>
      </c>
      <c r="I371" s="33">
        <f t="shared" si="140"/>
        <v>1</v>
      </c>
    </row>
    <row r="372" spans="1:9" s="28" customFormat="1" ht="63" x14ac:dyDescent="0.2">
      <c r="A372" s="29" t="s">
        <v>50</v>
      </c>
      <c r="B372" s="3" t="s">
        <v>43</v>
      </c>
      <c r="C372" s="3" t="s">
        <v>14</v>
      </c>
      <c r="D372" s="3" t="s">
        <v>270</v>
      </c>
      <c r="E372" s="3" t="s">
        <v>51</v>
      </c>
      <c r="F372" s="24">
        <f>F373</f>
        <v>19837522.399999999</v>
      </c>
      <c r="G372" s="24">
        <f t="shared" si="154"/>
        <v>19837522.399999999</v>
      </c>
      <c r="H372" s="24">
        <f t="shared" si="154"/>
        <v>19837522.399999999</v>
      </c>
      <c r="I372" s="33">
        <f t="shared" si="140"/>
        <v>1</v>
      </c>
    </row>
    <row r="373" spans="1:9" s="28" customFormat="1" ht="15.75" x14ac:dyDescent="0.2">
      <c r="A373" s="29" t="s">
        <v>52</v>
      </c>
      <c r="B373" s="3" t="s">
        <v>43</v>
      </c>
      <c r="C373" s="3" t="s">
        <v>14</v>
      </c>
      <c r="D373" s="3" t="s">
        <v>270</v>
      </c>
      <c r="E373" s="3" t="s">
        <v>53</v>
      </c>
      <c r="F373" s="24">
        <v>19837522.399999999</v>
      </c>
      <c r="G373" s="24">
        <v>19837522.399999999</v>
      </c>
      <c r="H373" s="24">
        <v>19837522.399999999</v>
      </c>
      <c r="I373" s="33">
        <f t="shared" si="140"/>
        <v>1</v>
      </c>
    </row>
    <row r="374" spans="1:9" ht="31.5" x14ac:dyDescent="0.2">
      <c r="A374" s="25" t="s">
        <v>159</v>
      </c>
      <c r="B374" s="22" t="s">
        <v>43</v>
      </c>
      <c r="C374" s="22" t="s">
        <v>14</v>
      </c>
      <c r="D374" s="22" t="s">
        <v>262</v>
      </c>
      <c r="E374" s="26" t="s">
        <v>0</v>
      </c>
      <c r="F374" s="24">
        <f>F375</f>
        <v>21910769.739999998</v>
      </c>
      <c r="G374" s="24">
        <f t="shared" ref="G374:H375" si="155">G375</f>
        <v>21910769.739999998</v>
      </c>
      <c r="H374" s="24">
        <f t="shared" si="155"/>
        <v>21838285.170000002</v>
      </c>
      <c r="I374" s="33">
        <f t="shared" si="140"/>
        <v>0.99669182913881527</v>
      </c>
    </row>
    <row r="375" spans="1:9" ht="63" x14ac:dyDescent="0.2">
      <c r="A375" s="25" t="s">
        <v>50</v>
      </c>
      <c r="B375" s="22" t="s">
        <v>43</v>
      </c>
      <c r="C375" s="22" t="s">
        <v>14</v>
      </c>
      <c r="D375" s="22" t="s">
        <v>262</v>
      </c>
      <c r="E375" s="22" t="s">
        <v>51</v>
      </c>
      <c r="F375" s="24">
        <f>F376</f>
        <v>21910769.739999998</v>
      </c>
      <c r="G375" s="24">
        <f t="shared" si="155"/>
        <v>21910769.739999998</v>
      </c>
      <c r="H375" s="24">
        <f t="shared" si="155"/>
        <v>21838285.170000002</v>
      </c>
      <c r="I375" s="33">
        <f t="shared" si="140"/>
        <v>0.99669182913881527</v>
      </c>
    </row>
    <row r="376" spans="1:9" ht="15.75" x14ac:dyDescent="0.2">
      <c r="A376" s="25" t="s">
        <v>52</v>
      </c>
      <c r="B376" s="22" t="s">
        <v>43</v>
      </c>
      <c r="C376" s="22" t="s">
        <v>14</v>
      </c>
      <c r="D376" s="22" t="s">
        <v>262</v>
      </c>
      <c r="E376" s="22" t="s">
        <v>53</v>
      </c>
      <c r="F376" s="24">
        <v>21910769.739999998</v>
      </c>
      <c r="G376" s="24">
        <v>21910769.739999998</v>
      </c>
      <c r="H376" s="24">
        <v>21838285.170000002</v>
      </c>
      <c r="I376" s="33">
        <f t="shared" si="140"/>
        <v>0.99669182913881527</v>
      </c>
    </row>
    <row r="377" spans="1:9" ht="110.25" x14ac:dyDescent="0.2">
      <c r="A377" s="25" t="s">
        <v>161</v>
      </c>
      <c r="B377" s="22" t="s">
        <v>43</v>
      </c>
      <c r="C377" s="22" t="s">
        <v>14</v>
      </c>
      <c r="D377" s="22" t="s">
        <v>263</v>
      </c>
      <c r="E377" s="26" t="s">
        <v>0</v>
      </c>
      <c r="F377" s="24">
        <f>F378</f>
        <v>294532.33</v>
      </c>
      <c r="G377" s="24">
        <f t="shared" ref="G377:H378" si="156">G378</f>
        <v>294532.33</v>
      </c>
      <c r="H377" s="24">
        <f t="shared" si="156"/>
        <v>294532.33</v>
      </c>
      <c r="I377" s="33">
        <f t="shared" si="140"/>
        <v>1</v>
      </c>
    </row>
    <row r="378" spans="1:9" ht="63" x14ac:dyDescent="0.2">
      <c r="A378" s="25" t="s">
        <v>50</v>
      </c>
      <c r="B378" s="22" t="s">
        <v>43</v>
      </c>
      <c r="C378" s="22" t="s">
        <v>14</v>
      </c>
      <c r="D378" s="22" t="s">
        <v>263</v>
      </c>
      <c r="E378" s="22" t="s">
        <v>51</v>
      </c>
      <c r="F378" s="24">
        <f>F379</f>
        <v>294532.33</v>
      </c>
      <c r="G378" s="24">
        <f t="shared" si="156"/>
        <v>294532.33</v>
      </c>
      <c r="H378" s="24">
        <f t="shared" si="156"/>
        <v>294532.33</v>
      </c>
      <c r="I378" s="33">
        <f t="shared" si="140"/>
        <v>1</v>
      </c>
    </row>
    <row r="379" spans="1:9" ht="15.75" x14ac:dyDescent="0.2">
      <c r="A379" s="25" t="s">
        <v>52</v>
      </c>
      <c r="B379" s="22" t="s">
        <v>43</v>
      </c>
      <c r="C379" s="22" t="s">
        <v>14</v>
      </c>
      <c r="D379" s="22" t="s">
        <v>263</v>
      </c>
      <c r="E379" s="22" t="s">
        <v>53</v>
      </c>
      <c r="F379" s="24">
        <v>294532.33</v>
      </c>
      <c r="G379" s="24">
        <v>294532.33</v>
      </c>
      <c r="H379" s="24">
        <v>294532.33</v>
      </c>
      <c r="I379" s="33">
        <f t="shared" si="140"/>
        <v>1</v>
      </c>
    </row>
    <row r="380" spans="1:9" ht="0.75" customHeight="1" x14ac:dyDescent="0.2">
      <c r="A380" s="25" t="s">
        <v>160</v>
      </c>
      <c r="B380" s="22" t="s">
        <v>43</v>
      </c>
      <c r="C380" s="22" t="s">
        <v>14</v>
      </c>
      <c r="D380" s="22" t="s">
        <v>264</v>
      </c>
      <c r="E380" s="26" t="s">
        <v>0</v>
      </c>
      <c r="F380" s="24">
        <f>F381</f>
        <v>0</v>
      </c>
      <c r="G380" s="24">
        <f t="shared" ref="G380:H381" si="157">G381</f>
        <v>0</v>
      </c>
      <c r="H380" s="24">
        <f t="shared" si="157"/>
        <v>0</v>
      </c>
      <c r="I380" s="33" t="e">
        <f t="shared" si="140"/>
        <v>#DIV/0!</v>
      </c>
    </row>
    <row r="381" spans="1:9" ht="63" hidden="1" x14ac:dyDescent="0.2">
      <c r="A381" s="25" t="s">
        <v>50</v>
      </c>
      <c r="B381" s="22" t="s">
        <v>43</v>
      </c>
      <c r="C381" s="22" t="s">
        <v>14</v>
      </c>
      <c r="D381" s="22" t="s">
        <v>264</v>
      </c>
      <c r="E381" s="22" t="s">
        <v>51</v>
      </c>
      <c r="F381" s="24">
        <f>F382</f>
        <v>0</v>
      </c>
      <c r="G381" s="24">
        <f t="shared" si="157"/>
        <v>0</v>
      </c>
      <c r="H381" s="24">
        <f t="shared" si="157"/>
        <v>0</v>
      </c>
      <c r="I381" s="33" t="e">
        <f t="shared" si="140"/>
        <v>#DIV/0!</v>
      </c>
    </row>
    <row r="382" spans="1:9" ht="15.75" hidden="1" x14ac:dyDescent="0.2">
      <c r="A382" s="25" t="s">
        <v>52</v>
      </c>
      <c r="B382" s="22" t="s">
        <v>43</v>
      </c>
      <c r="C382" s="22" t="s">
        <v>14</v>
      </c>
      <c r="D382" s="22" t="s">
        <v>264</v>
      </c>
      <c r="E382" s="22" t="s">
        <v>53</v>
      </c>
      <c r="F382" s="24"/>
      <c r="G382" s="24"/>
      <c r="H382" s="24"/>
      <c r="I382" s="33" t="e">
        <f t="shared" si="140"/>
        <v>#DIV/0!</v>
      </c>
    </row>
    <row r="383" spans="1:9" ht="15.75" x14ac:dyDescent="0.2">
      <c r="A383" s="23" t="s">
        <v>132</v>
      </c>
      <c r="B383" s="22" t="s">
        <v>43</v>
      </c>
      <c r="C383" s="22" t="s">
        <v>16</v>
      </c>
      <c r="D383" s="22" t="s">
        <v>0</v>
      </c>
      <c r="E383" s="22" t="s">
        <v>0</v>
      </c>
      <c r="F383" s="24">
        <f>F384+F389</f>
        <v>150000</v>
      </c>
      <c r="G383" s="24">
        <f t="shared" ref="G383:H383" si="158">G384+G389</f>
        <v>150000</v>
      </c>
      <c r="H383" s="24">
        <f t="shared" si="158"/>
        <v>150000</v>
      </c>
      <c r="I383" s="33">
        <f t="shared" si="140"/>
        <v>1</v>
      </c>
    </row>
    <row r="384" spans="1:9" ht="31.5" x14ac:dyDescent="0.2">
      <c r="A384" s="25" t="s">
        <v>133</v>
      </c>
      <c r="B384" s="22" t="s">
        <v>43</v>
      </c>
      <c r="C384" s="22" t="s">
        <v>16</v>
      </c>
      <c r="D384" s="22" t="s">
        <v>265</v>
      </c>
      <c r="E384" s="26" t="s">
        <v>0</v>
      </c>
      <c r="F384" s="24">
        <f>F385+F387</f>
        <v>50000</v>
      </c>
      <c r="G384" s="24">
        <f t="shared" ref="G384:H384" si="159">G385+G387</f>
        <v>50000</v>
      </c>
      <c r="H384" s="24">
        <f t="shared" si="159"/>
        <v>50000</v>
      </c>
      <c r="I384" s="33">
        <f t="shared" si="140"/>
        <v>1</v>
      </c>
    </row>
    <row r="385" spans="1:9" ht="47.25" x14ac:dyDescent="0.2">
      <c r="A385" s="25" t="s">
        <v>26</v>
      </c>
      <c r="B385" s="22" t="s">
        <v>43</v>
      </c>
      <c r="C385" s="22" t="s">
        <v>16</v>
      </c>
      <c r="D385" s="22" t="s">
        <v>265</v>
      </c>
      <c r="E385" s="22" t="s">
        <v>27</v>
      </c>
      <c r="F385" s="24">
        <f>F386</f>
        <v>35000</v>
      </c>
      <c r="G385" s="24">
        <f t="shared" ref="G385:H385" si="160">G386</f>
        <v>35000</v>
      </c>
      <c r="H385" s="24">
        <f t="shared" si="160"/>
        <v>35000</v>
      </c>
      <c r="I385" s="33">
        <f t="shared" si="140"/>
        <v>1</v>
      </c>
    </row>
    <row r="386" spans="1:9" ht="47.25" x14ac:dyDescent="0.2">
      <c r="A386" s="25" t="s">
        <v>28</v>
      </c>
      <c r="B386" s="22" t="s">
        <v>43</v>
      </c>
      <c r="C386" s="22" t="s">
        <v>16</v>
      </c>
      <c r="D386" s="22" t="s">
        <v>265</v>
      </c>
      <c r="E386" s="22" t="s">
        <v>29</v>
      </c>
      <c r="F386" s="24">
        <v>35000</v>
      </c>
      <c r="G386" s="24">
        <v>35000</v>
      </c>
      <c r="H386" s="24">
        <v>35000</v>
      </c>
      <c r="I386" s="33">
        <f t="shared" si="140"/>
        <v>1</v>
      </c>
    </row>
    <row r="387" spans="1:9" ht="31.5" x14ac:dyDescent="0.2">
      <c r="A387" s="25" t="s">
        <v>98</v>
      </c>
      <c r="B387" s="22" t="s">
        <v>43</v>
      </c>
      <c r="C387" s="22" t="s">
        <v>16</v>
      </c>
      <c r="D387" s="22" t="s">
        <v>265</v>
      </c>
      <c r="E387" s="22" t="s">
        <v>99</v>
      </c>
      <c r="F387" s="24">
        <f>F388</f>
        <v>15000</v>
      </c>
      <c r="G387" s="24">
        <f t="shared" ref="G387:H387" si="161">G388</f>
        <v>15000</v>
      </c>
      <c r="H387" s="24">
        <f t="shared" si="161"/>
        <v>15000</v>
      </c>
      <c r="I387" s="33">
        <f t="shared" si="140"/>
        <v>1</v>
      </c>
    </row>
    <row r="388" spans="1:9" ht="15.75" x14ac:dyDescent="0.2">
      <c r="A388" s="25" t="s">
        <v>100</v>
      </c>
      <c r="B388" s="22" t="s">
        <v>43</v>
      </c>
      <c r="C388" s="22" t="s">
        <v>16</v>
      </c>
      <c r="D388" s="22" t="s">
        <v>265</v>
      </c>
      <c r="E388" s="22" t="s">
        <v>101</v>
      </c>
      <c r="F388" s="24">
        <v>15000</v>
      </c>
      <c r="G388" s="24">
        <v>15000</v>
      </c>
      <c r="H388" s="24">
        <v>15000</v>
      </c>
      <c r="I388" s="33">
        <f t="shared" si="140"/>
        <v>1</v>
      </c>
    </row>
    <row r="389" spans="1:9" ht="31.5" x14ac:dyDescent="0.2">
      <c r="A389" s="25" t="s">
        <v>155</v>
      </c>
      <c r="B389" s="22" t="s">
        <v>43</v>
      </c>
      <c r="C389" s="22" t="s">
        <v>16</v>
      </c>
      <c r="D389" s="22" t="s">
        <v>266</v>
      </c>
      <c r="E389" s="26" t="s">
        <v>0</v>
      </c>
      <c r="F389" s="24">
        <f>F390</f>
        <v>100000</v>
      </c>
      <c r="G389" s="24">
        <f t="shared" ref="G389:H390" si="162">G390</f>
        <v>100000</v>
      </c>
      <c r="H389" s="24">
        <f t="shared" si="162"/>
        <v>100000</v>
      </c>
      <c r="I389" s="33">
        <f t="shared" si="140"/>
        <v>1</v>
      </c>
    </row>
    <row r="390" spans="1:9" ht="63" x14ac:dyDescent="0.2">
      <c r="A390" s="25" t="s">
        <v>50</v>
      </c>
      <c r="B390" s="22" t="s">
        <v>43</v>
      </c>
      <c r="C390" s="22" t="s">
        <v>16</v>
      </c>
      <c r="D390" s="22" t="s">
        <v>266</v>
      </c>
      <c r="E390" s="22" t="s">
        <v>51</v>
      </c>
      <c r="F390" s="24">
        <f>F391</f>
        <v>100000</v>
      </c>
      <c r="G390" s="24">
        <f t="shared" si="162"/>
        <v>100000</v>
      </c>
      <c r="H390" s="24">
        <f t="shared" si="162"/>
        <v>100000</v>
      </c>
      <c r="I390" s="33">
        <f t="shared" si="140"/>
        <v>1</v>
      </c>
    </row>
    <row r="391" spans="1:9" ht="94.5" x14ac:dyDescent="0.2">
      <c r="A391" s="25" t="s">
        <v>143</v>
      </c>
      <c r="B391" s="22" t="s">
        <v>43</v>
      </c>
      <c r="C391" s="22" t="s">
        <v>16</v>
      </c>
      <c r="D391" s="22" t="s">
        <v>266</v>
      </c>
      <c r="E391" s="22" t="s">
        <v>130</v>
      </c>
      <c r="F391" s="24">
        <v>100000</v>
      </c>
      <c r="G391" s="24">
        <v>100000</v>
      </c>
      <c r="H391" s="24">
        <v>100000</v>
      </c>
      <c r="I391" s="33">
        <f t="shared" si="140"/>
        <v>1</v>
      </c>
    </row>
    <row r="392" spans="1:9" ht="31.5" x14ac:dyDescent="0.2">
      <c r="A392" s="23" t="s">
        <v>135</v>
      </c>
      <c r="B392" s="22" t="s">
        <v>48</v>
      </c>
      <c r="C392" s="22" t="s">
        <v>0</v>
      </c>
      <c r="D392" s="22" t="s">
        <v>0</v>
      </c>
      <c r="E392" s="22" t="s">
        <v>0</v>
      </c>
      <c r="F392" s="24">
        <f>F393</f>
        <v>121076.73</v>
      </c>
      <c r="G392" s="24">
        <f t="shared" ref="G392:H395" si="163">G393</f>
        <v>121076.73</v>
      </c>
      <c r="H392" s="24">
        <f t="shared" si="163"/>
        <v>121076.73</v>
      </c>
      <c r="I392" s="33">
        <f t="shared" si="140"/>
        <v>1</v>
      </c>
    </row>
    <row r="393" spans="1:9" ht="31.5" x14ac:dyDescent="0.2">
      <c r="A393" s="23" t="s">
        <v>144</v>
      </c>
      <c r="B393" s="22" t="s">
        <v>48</v>
      </c>
      <c r="C393" s="22" t="s">
        <v>14</v>
      </c>
      <c r="D393" s="22" t="s">
        <v>0</v>
      </c>
      <c r="E393" s="22" t="s">
        <v>0</v>
      </c>
      <c r="F393" s="24">
        <f>F394</f>
        <v>121076.73</v>
      </c>
      <c r="G393" s="24">
        <f t="shared" si="163"/>
        <v>121076.73</v>
      </c>
      <c r="H393" s="24">
        <f t="shared" si="163"/>
        <v>121076.73</v>
      </c>
      <c r="I393" s="33">
        <f t="shared" si="140"/>
        <v>1</v>
      </c>
    </row>
    <row r="394" spans="1:9" ht="31.5" x14ac:dyDescent="0.2">
      <c r="A394" s="25" t="s">
        <v>134</v>
      </c>
      <c r="B394" s="22" t="s">
        <v>48</v>
      </c>
      <c r="C394" s="22" t="s">
        <v>14</v>
      </c>
      <c r="D394" s="22" t="s">
        <v>267</v>
      </c>
      <c r="E394" s="26" t="s">
        <v>0</v>
      </c>
      <c r="F394" s="24">
        <f>F395</f>
        <v>121076.73</v>
      </c>
      <c r="G394" s="24">
        <f t="shared" si="163"/>
        <v>121076.73</v>
      </c>
      <c r="H394" s="24">
        <f t="shared" si="163"/>
        <v>121076.73</v>
      </c>
      <c r="I394" s="33">
        <f t="shared" si="140"/>
        <v>1</v>
      </c>
    </row>
    <row r="395" spans="1:9" ht="31.5" x14ac:dyDescent="0.2">
      <c r="A395" s="25" t="s">
        <v>135</v>
      </c>
      <c r="B395" s="22" t="s">
        <v>48</v>
      </c>
      <c r="C395" s="22" t="s">
        <v>14</v>
      </c>
      <c r="D395" s="22" t="s">
        <v>267</v>
      </c>
      <c r="E395" s="22" t="s">
        <v>136</v>
      </c>
      <c r="F395" s="24">
        <f>F396</f>
        <v>121076.73</v>
      </c>
      <c r="G395" s="24">
        <f t="shared" si="163"/>
        <v>121076.73</v>
      </c>
      <c r="H395" s="24">
        <f t="shared" si="163"/>
        <v>121076.73</v>
      </c>
      <c r="I395" s="33">
        <f t="shared" si="140"/>
        <v>1</v>
      </c>
    </row>
    <row r="396" spans="1:9" ht="31.5" x14ac:dyDescent="0.2">
      <c r="A396" s="25" t="s">
        <v>134</v>
      </c>
      <c r="B396" s="22" t="s">
        <v>48</v>
      </c>
      <c r="C396" s="22" t="s">
        <v>14</v>
      </c>
      <c r="D396" s="22" t="s">
        <v>267</v>
      </c>
      <c r="E396" s="22" t="s">
        <v>137</v>
      </c>
      <c r="F396" s="24">
        <v>121076.73</v>
      </c>
      <c r="G396" s="24">
        <v>121076.73</v>
      </c>
      <c r="H396" s="24">
        <v>121076.73</v>
      </c>
      <c r="I396" s="33">
        <f t="shared" si="140"/>
        <v>1</v>
      </c>
    </row>
    <row r="397" spans="1:9" ht="15.75" x14ac:dyDescent="0.2">
      <c r="A397" s="46" t="s">
        <v>139</v>
      </c>
      <c r="B397" s="46"/>
      <c r="C397" s="46"/>
      <c r="D397" s="46"/>
      <c r="E397" s="46"/>
      <c r="F397" s="27">
        <f>F11+F103+F110+F129+F154+F203+F211+F303+F340+F369+F392</f>
        <v>426816805.33000004</v>
      </c>
      <c r="G397" s="27">
        <f t="shared" ref="G397:H397" si="164">G11+G103+G110+G129+G154+G203+G211+G303+G340+G369+G392</f>
        <v>426816805.33000004</v>
      </c>
      <c r="H397" s="27">
        <f t="shared" si="164"/>
        <v>421425278.25</v>
      </c>
      <c r="I397" s="45">
        <f t="shared" si="140"/>
        <v>0.9873680534302498</v>
      </c>
    </row>
  </sheetData>
  <mergeCells count="9">
    <mergeCell ref="A397:E397"/>
    <mergeCell ref="I6:M6"/>
    <mergeCell ref="A7:M7"/>
    <mergeCell ref="A8:M8"/>
    <mergeCell ref="F1:M1"/>
    <mergeCell ref="F2:M2"/>
    <mergeCell ref="F3:M3"/>
    <mergeCell ref="F4:M4"/>
    <mergeCell ref="F5:M5"/>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2023-04-18T09:38:00Z</dcterms:modified>
</cp:coreProperties>
</file>